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Excel\"/>
    </mc:Choice>
  </mc:AlternateContent>
  <xr:revisionPtr revIDLastSave="0" documentId="8_{ACE489C9-46F2-4587-8B7A-7B5896F2C3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16" r:id="rId1"/>
    <sheet name="Year #1 Cost Est." sheetId="1" r:id="rId2"/>
    <sheet name="Year #1 Bid Qtys" sheetId="10" r:id="rId3"/>
    <sheet name="Year #2 Cost Est." sheetId="4" r:id="rId4"/>
    <sheet name="Year #2 Bid Qtys" sheetId="11" r:id="rId5"/>
    <sheet name="Year #3 Cost Est." sheetId="13" r:id="rId6"/>
    <sheet name="Year #3 Bid Qtys" sheetId="12" r:id="rId7"/>
    <sheet name="Year #3 " sheetId="5" r:id="rId8"/>
    <sheet name="Sheet1" sheetId="14" r:id="rId9"/>
  </sheets>
  <definedNames>
    <definedName name="_xlnm.Print_Area" localSheetId="4">'Year #2 Bid Qtys'!$A$1:$I$98</definedName>
    <definedName name="_xlnm.Print_Area" localSheetId="6">'Year #3 Bid Qtys'!$A$1:$I$108</definedName>
    <definedName name="_xlnm.Print_Area" localSheetId="5">'Year #3 Cost Est.'!$A$1:$I$109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8" i="16" l="1"/>
  <c r="R58" i="16"/>
  <c r="O91" i="16"/>
  <c r="O90" i="16"/>
  <c r="O89" i="16"/>
  <c r="O88" i="16"/>
  <c r="O87" i="16"/>
  <c r="O86" i="16"/>
  <c r="O85" i="16"/>
  <c r="O84" i="16"/>
  <c r="O83" i="16"/>
  <c r="O82" i="16"/>
  <c r="O81" i="16"/>
  <c r="O80" i="16"/>
  <c r="O79" i="16"/>
  <c r="O78" i="16"/>
  <c r="O77" i="16"/>
  <c r="O76" i="16"/>
  <c r="O75" i="16"/>
  <c r="O74" i="16"/>
  <c r="O73" i="16"/>
  <c r="O72" i="16"/>
  <c r="O71" i="16"/>
  <c r="O70" i="16"/>
  <c r="O69" i="16"/>
  <c r="O68" i="16"/>
  <c r="O67" i="16"/>
  <c r="O66" i="16"/>
  <c r="O65" i="16"/>
  <c r="O64" i="16"/>
  <c r="O63" i="16"/>
  <c r="O62" i="16"/>
  <c r="O61" i="16"/>
  <c r="O60" i="16"/>
  <c r="O59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O45" i="16"/>
  <c r="O44" i="16"/>
  <c r="O43" i="16"/>
  <c r="O42" i="16"/>
  <c r="O41" i="16"/>
  <c r="O40" i="16"/>
  <c r="O39" i="16"/>
  <c r="O38" i="16"/>
  <c r="O37" i="16"/>
  <c r="O36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O21" i="16"/>
  <c r="O20" i="16"/>
  <c r="O19" i="16"/>
  <c r="O18" i="16"/>
  <c r="O17" i="16"/>
  <c r="O16" i="16"/>
  <c r="O15" i="16"/>
  <c r="O14" i="16"/>
  <c r="O13" i="16"/>
  <c r="O12" i="16"/>
  <c r="O11" i="16"/>
  <c r="U91" i="16"/>
  <c r="U90" i="16"/>
  <c r="U89" i="16"/>
  <c r="U88" i="16"/>
  <c r="U87" i="16"/>
  <c r="U86" i="16"/>
  <c r="U85" i="16"/>
  <c r="U84" i="16"/>
  <c r="U83" i="16"/>
  <c r="U82" i="16"/>
  <c r="U81" i="16"/>
  <c r="U80" i="16"/>
  <c r="U79" i="16"/>
  <c r="U78" i="16"/>
  <c r="U77" i="16"/>
  <c r="U76" i="16"/>
  <c r="U75" i="16"/>
  <c r="U74" i="16"/>
  <c r="U73" i="16"/>
  <c r="U72" i="16"/>
  <c r="U71" i="16"/>
  <c r="U70" i="16"/>
  <c r="U69" i="16"/>
  <c r="U68" i="16"/>
  <c r="U67" i="16"/>
  <c r="U66" i="16"/>
  <c r="U65" i="16"/>
  <c r="U64" i="16"/>
  <c r="U63" i="16"/>
  <c r="U62" i="16"/>
  <c r="U61" i="16"/>
  <c r="U60" i="16"/>
  <c r="U59" i="16"/>
  <c r="U58" i="16"/>
  <c r="U57" i="16"/>
  <c r="U56" i="16"/>
  <c r="U55" i="16"/>
  <c r="U54" i="16"/>
  <c r="U53" i="16"/>
  <c r="U52" i="16"/>
  <c r="U51" i="16"/>
  <c r="U50" i="16"/>
  <c r="U49" i="16"/>
  <c r="U48" i="16"/>
  <c r="U47" i="16"/>
  <c r="U46" i="16"/>
  <c r="U45" i="16"/>
  <c r="U44" i="16"/>
  <c r="U43" i="16"/>
  <c r="U42" i="16"/>
  <c r="U41" i="16"/>
  <c r="U40" i="16"/>
  <c r="U39" i="16"/>
  <c r="U38" i="16"/>
  <c r="U37" i="16"/>
  <c r="U36" i="16"/>
  <c r="U35" i="16"/>
  <c r="U34" i="16"/>
  <c r="U33" i="16"/>
  <c r="U32" i="16"/>
  <c r="U31" i="16"/>
  <c r="U30" i="16"/>
  <c r="U29" i="16"/>
  <c r="U28" i="16"/>
  <c r="U27" i="16"/>
  <c r="U26" i="16"/>
  <c r="U25" i="16"/>
  <c r="U24" i="16"/>
  <c r="U23" i="16"/>
  <c r="U22" i="16"/>
  <c r="U21" i="16"/>
  <c r="U20" i="16"/>
  <c r="U19" i="16"/>
  <c r="U18" i="16"/>
  <c r="U17" i="16"/>
  <c r="U16" i="16"/>
  <c r="U15" i="16"/>
  <c r="U14" i="16"/>
  <c r="U13" i="16"/>
  <c r="U12" i="16"/>
  <c r="U11" i="16"/>
  <c r="R91" i="16"/>
  <c r="R90" i="16"/>
  <c r="R89" i="16"/>
  <c r="R88" i="16"/>
  <c r="R87" i="16"/>
  <c r="R86" i="16"/>
  <c r="R85" i="16"/>
  <c r="R84" i="16"/>
  <c r="R83" i="16"/>
  <c r="R82" i="16"/>
  <c r="R81" i="16"/>
  <c r="R80" i="16"/>
  <c r="R79" i="16"/>
  <c r="R78" i="16"/>
  <c r="R77" i="16"/>
  <c r="R76" i="16"/>
  <c r="R75" i="16"/>
  <c r="R74" i="16"/>
  <c r="R73" i="16"/>
  <c r="R72" i="16"/>
  <c r="R71" i="16"/>
  <c r="R70" i="16"/>
  <c r="R69" i="16"/>
  <c r="R68" i="16"/>
  <c r="R67" i="16"/>
  <c r="R66" i="16"/>
  <c r="R65" i="16"/>
  <c r="R64" i="16"/>
  <c r="R63" i="16"/>
  <c r="R62" i="16"/>
  <c r="R61" i="16"/>
  <c r="R60" i="16"/>
  <c r="R59" i="16"/>
  <c r="R57" i="16"/>
  <c r="R56" i="16"/>
  <c r="R55" i="16"/>
  <c r="R54" i="16"/>
  <c r="R53" i="16"/>
  <c r="R52" i="16"/>
  <c r="R51" i="16"/>
  <c r="R50" i="16"/>
  <c r="R49" i="16"/>
  <c r="R48" i="16"/>
  <c r="R47" i="16"/>
  <c r="R46" i="16"/>
  <c r="R45" i="16"/>
  <c r="R44" i="16"/>
  <c r="R43" i="16"/>
  <c r="R42" i="16"/>
  <c r="R41" i="16"/>
  <c r="R40" i="16"/>
  <c r="R39" i="16"/>
  <c r="R38" i="16"/>
  <c r="R37" i="16"/>
  <c r="R36" i="16"/>
  <c r="R35" i="16"/>
  <c r="R34" i="16"/>
  <c r="R33" i="16"/>
  <c r="R32" i="16"/>
  <c r="R31" i="16"/>
  <c r="R30" i="16"/>
  <c r="R29" i="16"/>
  <c r="R28" i="16"/>
  <c r="R27" i="16"/>
  <c r="R26" i="16"/>
  <c r="R25" i="16"/>
  <c r="R24" i="16"/>
  <c r="R23" i="16"/>
  <c r="R22" i="16"/>
  <c r="R21" i="16"/>
  <c r="R20" i="16"/>
  <c r="R19" i="16"/>
  <c r="R18" i="16"/>
  <c r="R17" i="16"/>
  <c r="R16" i="16"/>
  <c r="R15" i="16"/>
  <c r="R14" i="16"/>
  <c r="R13" i="16"/>
  <c r="R12" i="16"/>
  <c r="R11" i="16"/>
  <c r="L91" i="16"/>
  <c r="L90" i="16"/>
  <c r="L89" i="16"/>
  <c r="L88" i="16"/>
  <c r="L87" i="16"/>
  <c r="L86" i="16"/>
  <c r="L85" i="16"/>
  <c r="L84" i="16"/>
  <c r="L83" i="16"/>
  <c r="L82" i="16"/>
  <c r="L81" i="16"/>
  <c r="L80" i="16"/>
  <c r="L79" i="16"/>
  <c r="L78" i="16"/>
  <c r="L77" i="16"/>
  <c r="L76" i="16"/>
  <c r="L75" i="16"/>
  <c r="L74" i="16"/>
  <c r="L73" i="16"/>
  <c r="L72" i="16"/>
  <c r="L69" i="16"/>
  <c r="L71" i="16"/>
  <c r="L70" i="16"/>
  <c r="L68" i="16"/>
  <c r="L67" i="16"/>
  <c r="L66" i="16"/>
  <c r="L65" i="16"/>
  <c r="L64" i="16"/>
  <c r="L63" i="16"/>
  <c r="L62" i="16"/>
  <c r="L61" i="16"/>
  <c r="L60" i="16"/>
  <c r="L59" i="16"/>
  <c r="L58" i="16"/>
  <c r="L57" i="16"/>
  <c r="L56" i="16"/>
  <c r="L55" i="16"/>
  <c r="L54" i="16"/>
  <c r="L53" i="16"/>
  <c r="L52" i="16"/>
  <c r="L51" i="16"/>
  <c r="L50" i="16"/>
  <c r="L49" i="16"/>
  <c r="L48" i="16"/>
  <c r="L47" i="16"/>
  <c r="L46" i="16"/>
  <c r="L45" i="16"/>
  <c r="L44" i="16"/>
  <c r="L43" i="16"/>
  <c r="L42" i="16"/>
  <c r="L41" i="16"/>
  <c r="L40" i="16"/>
  <c r="L39" i="16"/>
  <c r="L38" i="16"/>
  <c r="L37" i="16"/>
  <c r="L36" i="16"/>
  <c r="L35" i="16"/>
  <c r="L34" i="16"/>
  <c r="L33" i="16"/>
  <c r="L32" i="16"/>
  <c r="L31" i="16"/>
  <c r="L30" i="16"/>
  <c r="L29" i="16"/>
  <c r="L28" i="16"/>
  <c r="L27" i="16"/>
  <c r="L26" i="16"/>
  <c r="L25" i="16"/>
  <c r="L24" i="16"/>
  <c r="L23" i="16"/>
  <c r="L22" i="16"/>
  <c r="L21" i="16"/>
  <c r="L20" i="16"/>
  <c r="L19" i="16"/>
  <c r="L18" i="16"/>
  <c r="L17" i="16"/>
  <c r="L16" i="16"/>
  <c r="L15" i="16"/>
  <c r="L14" i="16"/>
  <c r="L13" i="16"/>
  <c r="L12" i="16"/>
  <c r="L11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59" i="16"/>
  <c r="I60" i="16"/>
  <c r="I61" i="16"/>
  <c r="I62" i="16"/>
  <c r="I63" i="16"/>
  <c r="I64" i="16"/>
  <c r="I65" i="16"/>
  <c r="I66" i="16"/>
  <c r="I67" i="16"/>
  <c r="I68" i="16"/>
  <c r="I69" i="16"/>
  <c r="I70" i="16"/>
  <c r="I71" i="16"/>
  <c r="I72" i="16"/>
  <c r="I73" i="16"/>
  <c r="I74" i="16"/>
  <c r="I75" i="16"/>
  <c r="I76" i="16"/>
  <c r="I77" i="16"/>
  <c r="I78" i="16"/>
  <c r="I79" i="16"/>
  <c r="I80" i="16"/>
  <c r="I81" i="16"/>
  <c r="I82" i="16"/>
  <c r="I83" i="16"/>
  <c r="I84" i="16"/>
  <c r="I85" i="16"/>
  <c r="I86" i="16"/>
  <c r="I87" i="16"/>
  <c r="I88" i="16"/>
  <c r="I89" i="16"/>
  <c r="I90" i="16"/>
  <c r="I91" i="16"/>
  <c r="AJ91" i="16"/>
  <c r="AJ90" i="16"/>
  <c r="AJ89" i="16"/>
  <c r="AJ88" i="16"/>
  <c r="AJ87" i="16"/>
  <c r="AJ86" i="16"/>
  <c r="AJ85" i="16"/>
  <c r="AJ84" i="16"/>
  <c r="AJ83" i="16"/>
  <c r="AJ82" i="16"/>
  <c r="AJ81" i="16"/>
  <c r="AJ80" i="16"/>
  <c r="AJ79" i="16"/>
  <c r="AJ78" i="16"/>
  <c r="AJ77" i="16"/>
  <c r="AJ76" i="16"/>
  <c r="AJ75" i="16"/>
  <c r="AJ74" i="16"/>
  <c r="AJ73" i="16"/>
  <c r="AJ72" i="16"/>
  <c r="AJ71" i="16"/>
  <c r="AJ70" i="16"/>
  <c r="AJ69" i="16"/>
  <c r="AJ68" i="16"/>
  <c r="AJ67" i="16"/>
  <c r="AJ66" i="16"/>
  <c r="AJ65" i="16"/>
  <c r="AJ64" i="16"/>
  <c r="AJ63" i="16"/>
  <c r="AJ62" i="16"/>
  <c r="AJ61" i="16"/>
  <c r="AJ60" i="16"/>
  <c r="AJ59" i="16"/>
  <c r="AJ58" i="16"/>
  <c r="AJ57" i="16"/>
  <c r="AJ56" i="16"/>
  <c r="AJ55" i="16"/>
  <c r="AJ54" i="16"/>
  <c r="AJ53" i="16"/>
  <c r="AJ52" i="16"/>
  <c r="AJ51" i="16"/>
  <c r="AJ50" i="16"/>
  <c r="AJ49" i="16"/>
  <c r="AJ48" i="16"/>
  <c r="AJ47" i="16"/>
  <c r="AJ46" i="16"/>
  <c r="AJ45" i="16"/>
  <c r="AJ44" i="16"/>
  <c r="AJ43" i="16"/>
  <c r="AJ42" i="16"/>
  <c r="AJ41" i="16"/>
  <c r="AJ40" i="16"/>
  <c r="AJ39" i="16"/>
  <c r="AJ38" i="16"/>
  <c r="AJ37" i="16"/>
  <c r="AJ36" i="16"/>
  <c r="AJ35" i="16"/>
  <c r="AJ34" i="16"/>
  <c r="AJ33" i="16"/>
  <c r="AJ32" i="16"/>
  <c r="AJ31" i="16"/>
  <c r="AJ30" i="16"/>
  <c r="AJ29" i="16"/>
  <c r="AJ28" i="16"/>
  <c r="AJ27" i="16"/>
  <c r="AJ26" i="16"/>
  <c r="AJ25" i="16"/>
  <c r="AJ24" i="16"/>
  <c r="AJ23" i="16"/>
  <c r="AJ22" i="16"/>
  <c r="I22" i="16"/>
  <c r="AJ21" i="16"/>
  <c r="I21" i="16"/>
  <c r="AJ20" i="16"/>
  <c r="I20" i="16"/>
  <c r="AJ19" i="16"/>
  <c r="I19" i="16"/>
  <c r="AJ18" i="16"/>
  <c r="I18" i="16"/>
  <c r="AJ17" i="16"/>
  <c r="I17" i="16"/>
  <c r="AJ16" i="16"/>
  <c r="I16" i="16"/>
  <c r="AJ15" i="16"/>
  <c r="I15" i="16"/>
  <c r="AJ14" i="16"/>
  <c r="I14" i="16"/>
  <c r="AJ13" i="16"/>
  <c r="I13" i="16"/>
  <c r="AJ12" i="16"/>
  <c r="I12" i="16"/>
  <c r="AJ11" i="16"/>
  <c r="I11" i="16"/>
  <c r="U93" i="16" l="1"/>
  <c r="U96" i="16" s="1"/>
  <c r="O93" i="16"/>
  <c r="O96" i="16" s="1"/>
  <c r="R93" i="16"/>
  <c r="R96" i="16" s="1"/>
  <c r="L93" i="16"/>
  <c r="AJ93" i="16"/>
  <c r="AJ2" i="16" s="1"/>
  <c r="I93" i="16"/>
  <c r="I1" i="16" s="1"/>
  <c r="AN34" i="16" s="1"/>
  <c r="I2" i="13" l="1"/>
  <c r="I80" i="13" l="1"/>
  <c r="I79" i="13"/>
  <c r="I79" i="4"/>
  <c r="I78" i="4"/>
  <c r="I79" i="1"/>
  <c r="I78" i="1"/>
  <c r="C87" i="11" l="1"/>
  <c r="I87" i="11" s="1"/>
  <c r="C86" i="11"/>
  <c r="I86" i="11" s="1"/>
  <c r="C91" i="12"/>
  <c r="C92" i="12"/>
  <c r="C93" i="12"/>
  <c r="C94" i="12"/>
  <c r="C95" i="12"/>
  <c r="C96" i="12"/>
  <c r="C97" i="12"/>
  <c r="C98" i="12"/>
  <c r="C99" i="12"/>
  <c r="C100" i="12"/>
  <c r="C101" i="12"/>
  <c r="C90" i="12"/>
  <c r="C89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6" i="12"/>
  <c r="C87" i="12"/>
  <c r="C88" i="12"/>
  <c r="C62" i="12"/>
  <c r="C61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9" i="12"/>
  <c r="C60" i="12"/>
  <c r="C33" i="12"/>
  <c r="C32" i="12"/>
  <c r="C24" i="12"/>
  <c r="C25" i="12"/>
  <c r="C26" i="12"/>
  <c r="C27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8" i="12"/>
  <c r="C7" i="12"/>
  <c r="L109" i="13"/>
  <c r="L108" i="13"/>
  <c r="L107" i="13"/>
  <c r="L106" i="13"/>
  <c r="L105" i="13"/>
  <c r="L104" i="13"/>
  <c r="L103" i="13"/>
  <c r="L102" i="13"/>
  <c r="V101" i="13"/>
  <c r="L101" i="13"/>
  <c r="I101" i="13"/>
  <c r="V100" i="13"/>
  <c r="L100" i="13"/>
  <c r="I100" i="13"/>
  <c r="V99" i="13"/>
  <c r="L99" i="13"/>
  <c r="I99" i="13"/>
  <c r="V98" i="13"/>
  <c r="L98" i="13"/>
  <c r="I98" i="13"/>
  <c r="V97" i="13"/>
  <c r="L97" i="13"/>
  <c r="I97" i="13"/>
  <c r="V96" i="13"/>
  <c r="L96" i="13"/>
  <c r="I96" i="13"/>
  <c r="V95" i="13"/>
  <c r="L95" i="13"/>
  <c r="I95" i="13"/>
  <c r="V94" i="13"/>
  <c r="L94" i="13"/>
  <c r="I94" i="13"/>
  <c r="V93" i="13"/>
  <c r="L93" i="13"/>
  <c r="I93" i="13"/>
  <c r="V92" i="13"/>
  <c r="L92" i="13"/>
  <c r="I92" i="13"/>
  <c r="V91" i="13"/>
  <c r="L91" i="13"/>
  <c r="I91" i="13"/>
  <c r="V90" i="13"/>
  <c r="L90" i="13"/>
  <c r="I90" i="13"/>
  <c r="V89" i="13"/>
  <c r="L89" i="13"/>
  <c r="I89" i="13"/>
  <c r="L84" i="13"/>
  <c r="V88" i="13"/>
  <c r="L88" i="13"/>
  <c r="I88" i="13"/>
  <c r="V87" i="13"/>
  <c r="L87" i="13"/>
  <c r="I87" i="13"/>
  <c r="V86" i="13"/>
  <c r="L86" i="13"/>
  <c r="I86" i="13"/>
  <c r="V81" i="13"/>
  <c r="L81" i="13"/>
  <c r="I81" i="13"/>
  <c r="V78" i="13"/>
  <c r="L78" i="13"/>
  <c r="I78" i="13"/>
  <c r="V77" i="13"/>
  <c r="L77" i="13"/>
  <c r="I77" i="13"/>
  <c r="V76" i="13"/>
  <c r="L76" i="13"/>
  <c r="I76" i="13"/>
  <c r="V75" i="13"/>
  <c r="L75" i="13"/>
  <c r="I75" i="13"/>
  <c r="V74" i="13"/>
  <c r="L74" i="13"/>
  <c r="I74" i="13"/>
  <c r="V73" i="13"/>
  <c r="L73" i="13"/>
  <c r="I73" i="13"/>
  <c r="V72" i="13"/>
  <c r="L72" i="13"/>
  <c r="I72" i="13"/>
  <c r="V71" i="13"/>
  <c r="L71" i="13"/>
  <c r="I71" i="13"/>
  <c r="V70" i="13"/>
  <c r="L70" i="13"/>
  <c r="I70" i="13"/>
  <c r="V69" i="13"/>
  <c r="L69" i="13"/>
  <c r="I69" i="13"/>
  <c r="V68" i="13"/>
  <c r="L68" i="13"/>
  <c r="I68" i="13"/>
  <c r="V67" i="13"/>
  <c r="L67" i="13"/>
  <c r="I67" i="13"/>
  <c r="V66" i="13"/>
  <c r="L66" i="13"/>
  <c r="I66" i="13"/>
  <c r="V65" i="13"/>
  <c r="L65" i="13"/>
  <c r="I65" i="13"/>
  <c r="V64" i="13"/>
  <c r="L64" i="13"/>
  <c r="I64" i="13"/>
  <c r="V63" i="13"/>
  <c r="L63" i="13"/>
  <c r="I63" i="13"/>
  <c r="V62" i="13"/>
  <c r="L62" i="13"/>
  <c r="I62" i="13"/>
  <c r="V61" i="13"/>
  <c r="L61" i="13"/>
  <c r="I61" i="13"/>
  <c r="V60" i="13"/>
  <c r="L60" i="13"/>
  <c r="I60" i="13"/>
  <c r="L58" i="13"/>
  <c r="L57" i="13"/>
  <c r="V59" i="13"/>
  <c r="L59" i="13"/>
  <c r="I59" i="13"/>
  <c r="V53" i="13"/>
  <c r="L53" i="13"/>
  <c r="I53" i="13"/>
  <c r="V52" i="13"/>
  <c r="L52" i="13"/>
  <c r="I52" i="13"/>
  <c r="V51" i="13"/>
  <c r="L51" i="13"/>
  <c r="I51" i="13"/>
  <c r="V50" i="13"/>
  <c r="L50" i="13"/>
  <c r="I50" i="13"/>
  <c r="V49" i="13"/>
  <c r="L49" i="13"/>
  <c r="I49" i="13"/>
  <c r="V48" i="13"/>
  <c r="L48" i="13"/>
  <c r="I48" i="13"/>
  <c r="V47" i="13"/>
  <c r="L47" i="13"/>
  <c r="I47" i="13"/>
  <c r="V46" i="13"/>
  <c r="L46" i="13"/>
  <c r="I46" i="13"/>
  <c r="V45" i="13"/>
  <c r="L45" i="13"/>
  <c r="I45" i="13"/>
  <c r="V44" i="13"/>
  <c r="L44" i="13"/>
  <c r="I44" i="13"/>
  <c r="V43" i="13"/>
  <c r="L43" i="13"/>
  <c r="I43" i="13"/>
  <c r="V42" i="13"/>
  <c r="L42" i="13"/>
  <c r="I42" i="13"/>
  <c r="V41" i="13"/>
  <c r="L41" i="13"/>
  <c r="I41" i="13"/>
  <c r="V40" i="13"/>
  <c r="L40" i="13"/>
  <c r="I40" i="13"/>
  <c r="V39" i="13"/>
  <c r="L39" i="13"/>
  <c r="I39" i="13"/>
  <c r="V38" i="13"/>
  <c r="L38" i="13"/>
  <c r="I38" i="13"/>
  <c r="V37" i="13"/>
  <c r="L37" i="13"/>
  <c r="I37" i="13"/>
  <c r="V36" i="13"/>
  <c r="L36" i="13"/>
  <c r="I36" i="13"/>
  <c r="V35" i="13"/>
  <c r="L35" i="13"/>
  <c r="I35" i="13"/>
  <c r="V34" i="13"/>
  <c r="L34" i="13"/>
  <c r="I34" i="13"/>
  <c r="V33" i="13"/>
  <c r="L33" i="13"/>
  <c r="I33" i="13"/>
  <c r="V32" i="13"/>
  <c r="L32" i="13"/>
  <c r="I32" i="13"/>
  <c r="V31" i="13"/>
  <c r="L31" i="13"/>
  <c r="I31" i="13"/>
  <c r="L30" i="13"/>
  <c r="L29" i="13"/>
  <c r="V27" i="13"/>
  <c r="L27" i="13"/>
  <c r="I27" i="13"/>
  <c r="V26" i="13"/>
  <c r="L26" i="13"/>
  <c r="I26" i="13"/>
  <c r="V25" i="13"/>
  <c r="L25" i="13"/>
  <c r="I25" i="13"/>
  <c r="V24" i="13"/>
  <c r="L24" i="13"/>
  <c r="I24" i="13"/>
  <c r="V23" i="13"/>
  <c r="L23" i="13"/>
  <c r="I23" i="13"/>
  <c r="V22" i="13"/>
  <c r="L22" i="13"/>
  <c r="I22" i="13"/>
  <c r="V21" i="13"/>
  <c r="L21" i="13"/>
  <c r="I21" i="13"/>
  <c r="V20" i="13"/>
  <c r="L20" i="13"/>
  <c r="I20" i="13"/>
  <c r="V19" i="13"/>
  <c r="L19" i="13"/>
  <c r="I19" i="13"/>
  <c r="V18" i="13"/>
  <c r="L18" i="13"/>
  <c r="I18" i="13"/>
  <c r="V17" i="13"/>
  <c r="L17" i="13"/>
  <c r="I17" i="13"/>
  <c r="V16" i="13"/>
  <c r="L16" i="13"/>
  <c r="I16" i="13"/>
  <c r="V15" i="13"/>
  <c r="L15" i="13"/>
  <c r="I15" i="13"/>
  <c r="V14" i="13"/>
  <c r="L14" i="13"/>
  <c r="I14" i="13"/>
  <c r="V13" i="13"/>
  <c r="L13" i="13"/>
  <c r="I13" i="13"/>
  <c r="V12" i="13"/>
  <c r="L12" i="13"/>
  <c r="I12" i="13"/>
  <c r="V11" i="13"/>
  <c r="L11" i="13"/>
  <c r="I11" i="13"/>
  <c r="V10" i="13"/>
  <c r="L10" i="13"/>
  <c r="I10" i="13"/>
  <c r="V9" i="13"/>
  <c r="L9" i="13"/>
  <c r="I9" i="13"/>
  <c r="V8" i="13"/>
  <c r="L8" i="13"/>
  <c r="I8" i="13"/>
  <c r="V7" i="13"/>
  <c r="L7" i="13"/>
  <c r="I7" i="13"/>
  <c r="T2" i="13"/>
  <c r="C88" i="11"/>
  <c r="C89" i="11"/>
  <c r="C90" i="11"/>
  <c r="C91" i="11"/>
  <c r="C92" i="11"/>
  <c r="C93" i="11"/>
  <c r="C94" i="11"/>
  <c r="C95" i="11"/>
  <c r="C96" i="11"/>
  <c r="C85" i="11"/>
  <c r="C84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59" i="11"/>
  <c r="C58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31" i="11"/>
  <c r="C32" i="11"/>
  <c r="C20" i="11"/>
  <c r="C21" i="11"/>
  <c r="C22" i="11"/>
  <c r="C23" i="11"/>
  <c r="C24" i="11"/>
  <c r="C25" i="11"/>
  <c r="C26" i="11"/>
  <c r="C2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7" i="11"/>
  <c r="C86" i="10"/>
  <c r="C87" i="10"/>
  <c r="C88" i="10"/>
  <c r="C89" i="10"/>
  <c r="C90" i="10"/>
  <c r="C91" i="10"/>
  <c r="C92" i="10"/>
  <c r="C93" i="10"/>
  <c r="C94" i="10"/>
  <c r="C85" i="10"/>
  <c r="C84" i="10"/>
  <c r="C83" i="10"/>
  <c r="C82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60" i="10"/>
  <c r="C59" i="10"/>
  <c r="C58" i="10"/>
  <c r="C57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32" i="10"/>
  <c r="C33" i="10"/>
  <c r="C31" i="10"/>
  <c r="C30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8" i="10"/>
  <c r="C7" i="10"/>
  <c r="V103" i="13" l="1"/>
  <c r="I103" i="13"/>
  <c r="I1" i="13" s="1"/>
  <c r="I3" i="13" s="1"/>
  <c r="L83" i="11"/>
  <c r="L82" i="11"/>
  <c r="L81" i="11"/>
  <c r="T101" i="12"/>
  <c r="I101" i="12"/>
  <c r="T100" i="12"/>
  <c r="I100" i="12"/>
  <c r="T99" i="12"/>
  <c r="I99" i="12"/>
  <c r="T98" i="12"/>
  <c r="I98" i="12"/>
  <c r="T97" i="12"/>
  <c r="I97" i="12"/>
  <c r="T96" i="12"/>
  <c r="I96" i="12"/>
  <c r="T95" i="12"/>
  <c r="I95" i="12"/>
  <c r="T94" i="12"/>
  <c r="I94" i="12"/>
  <c r="T93" i="12"/>
  <c r="I93" i="12"/>
  <c r="T92" i="12"/>
  <c r="I92" i="12"/>
  <c r="T91" i="12"/>
  <c r="I91" i="12"/>
  <c r="T90" i="12"/>
  <c r="I90" i="12"/>
  <c r="T89" i="12"/>
  <c r="I89" i="12"/>
  <c r="T88" i="12"/>
  <c r="I88" i="12"/>
  <c r="T87" i="12"/>
  <c r="I87" i="12"/>
  <c r="T86" i="12"/>
  <c r="I86" i="12"/>
  <c r="T80" i="12"/>
  <c r="I80" i="12"/>
  <c r="T79" i="12"/>
  <c r="I79" i="12"/>
  <c r="T78" i="12"/>
  <c r="I78" i="12"/>
  <c r="T77" i="12"/>
  <c r="I77" i="12"/>
  <c r="T76" i="12"/>
  <c r="I76" i="12"/>
  <c r="T75" i="12"/>
  <c r="I75" i="12"/>
  <c r="T74" i="12"/>
  <c r="I74" i="12"/>
  <c r="T73" i="12"/>
  <c r="I73" i="12"/>
  <c r="T72" i="12"/>
  <c r="I72" i="12"/>
  <c r="T71" i="12"/>
  <c r="I71" i="12"/>
  <c r="T70" i="12"/>
  <c r="I70" i="12"/>
  <c r="T69" i="12"/>
  <c r="I69" i="12"/>
  <c r="T68" i="12"/>
  <c r="I68" i="12"/>
  <c r="T67" i="12"/>
  <c r="I67" i="12"/>
  <c r="T66" i="12"/>
  <c r="I66" i="12"/>
  <c r="T65" i="12"/>
  <c r="I65" i="12"/>
  <c r="T64" i="12"/>
  <c r="I64" i="12"/>
  <c r="T63" i="12"/>
  <c r="I63" i="12"/>
  <c r="T62" i="12"/>
  <c r="I62" i="12"/>
  <c r="T61" i="12"/>
  <c r="I61" i="12"/>
  <c r="T60" i="12"/>
  <c r="I60" i="12"/>
  <c r="T59" i="12"/>
  <c r="I59" i="12"/>
  <c r="T53" i="12"/>
  <c r="I53" i="12"/>
  <c r="T52" i="12"/>
  <c r="I52" i="12"/>
  <c r="T51" i="12"/>
  <c r="I51" i="12"/>
  <c r="T50" i="12"/>
  <c r="I50" i="12"/>
  <c r="T49" i="12"/>
  <c r="I49" i="12"/>
  <c r="T48" i="12"/>
  <c r="I48" i="12"/>
  <c r="T47" i="12"/>
  <c r="I47" i="12"/>
  <c r="T46" i="12"/>
  <c r="I46" i="12"/>
  <c r="T45" i="12"/>
  <c r="I45" i="12"/>
  <c r="T44" i="12"/>
  <c r="I44" i="12"/>
  <c r="T43" i="12"/>
  <c r="I43" i="12"/>
  <c r="T42" i="12"/>
  <c r="I42" i="12"/>
  <c r="T41" i="12"/>
  <c r="I41" i="12"/>
  <c r="T40" i="12"/>
  <c r="I40" i="12"/>
  <c r="T39" i="12"/>
  <c r="I39" i="12"/>
  <c r="T38" i="12"/>
  <c r="I38" i="12"/>
  <c r="T37" i="12"/>
  <c r="I37" i="12"/>
  <c r="T36" i="12"/>
  <c r="I36" i="12"/>
  <c r="T35" i="12"/>
  <c r="I35" i="12"/>
  <c r="T34" i="12"/>
  <c r="I34" i="12"/>
  <c r="T33" i="12"/>
  <c r="I33" i="12"/>
  <c r="T32" i="12"/>
  <c r="I32" i="12"/>
  <c r="T27" i="12"/>
  <c r="I27" i="12"/>
  <c r="T26" i="12"/>
  <c r="I26" i="12"/>
  <c r="T25" i="12"/>
  <c r="I25" i="12"/>
  <c r="T24" i="12"/>
  <c r="I24" i="12"/>
  <c r="T23" i="12"/>
  <c r="I23" i="12"/>
  <c r="T22" i="12"/>
  <c r="I22" i="12"/>
  <c r="T21" i="12"/>
  <c r="I21" i="12"/>
  <c r="T20" i="12"/>
  <c r="I20" i="12"/>
  <c r="T19" i="12"/>
  <c r="I19" i="12"/>
  <c r="T18" i="12"/>
  <c r="I18" i="12"/>
  <c r="T17" i="12"/>
  <c r="I17" i="12"/>
  <c r="T16" i="12"/>
  <c r="I16" i="12"/>
  <c r="T15" i="12"/>
  <c r="I15" i="12"/>
  <c r="T14" i="12"/>
  <c r="I14" i="12"/>
  <c r="T13" i="12"/>
  <c r="I13" i="12"/>
  <c r="T12" i="12"/>
  <c r="I12" i="12"/>
  <c r="T11" i="12"/>
  <c r="I11" i="12"/>
  <c r="T10" i="12"/>
  <c r="I10" i="12"/>
  <c r="T9" i="12"/>
  <c r="I9" i="12"/>
  <c r="T8" i="12"/>
  <c r="I8" i="12"/>
  <c r="T7" i="12"/>
  <c r="I7" i="12"/>
  <c r="L104" i="11"/>
  <c r="L103" i="11"/>
  <c r="L102" i="11"/>
  <c r="L101" i="11"/>
  <c r="L100" i="11"/>
  <c r="L99" i="11"/>
  <c r="L98" i="11"/>
  <c r="L97" i="11"/>
  <c r="V96" i="11"/>
  <c r="L96" i="11"/>
  <c r="I96" i="11"/>
  <c r="V95" i="11"/>
  <c r="L95" i="11"/>
  <c r="I95" i="11"/>
  <c r="V94" i="11"/>
  <c r="L94" i="11"/>
  <c r="I94" i="11"/>
  <c r="V93" i="11"/>
  <c r="L93" i="11"/>
  <c r="I93" i="11"/>
  <c r="V92" i="11"/>
  <c r="L92" i="11"/>
  <c r="I92" i="11"/>
  <c r="V91" i="11"/>
  <c r="L91" i="11"/>
  <c r="I91" i="11"/>
  <c r="V90" i="11"/>
  <c r="L90" i="11"/>
  <c r="I90" i="11"/>
  <c r="V89" i="11"/>
  <c r="L89" i="11"/>
  <c r="I89" i="11"/>
  <c r="V88" i="11"/>
  <c r="L88" i="11"/>
  <c r="I88" i="11"/>
  <c r="V87" i="11"/>
  <c r="L87" i="11"/>
  <c r="V86" i="11"/>
  <c r="L86" i="11"/>
  <c r="V85" i="11"/>
  <c r="L85" i="11"/>
  <c r="I85" i="11"/>
  <c r="V84" i="11"/>
  <c r="L84" i="11"/>
  <c r="I84" i="11"/>
  <c r="V80" i="11"/>
  <c r="L80" i="11"/>
  <c r="I80" i="11"/>
  <c r="V79" i="11"/>
  <c r="L79" i="11"/>
  <c r="I79" i="11"/>
  <c r="V78" i="11"/>
  <c r="L78" i="11"/>
  <c r="I78" i="11"/>
  <c r="V77" i="11"/>
  <c r="L77" i="11"/>
  <c r="I77" i="11"/>
  <c r="V76" i="11"/>
  <c r="L76" i="11"/>
  <c r="I76" i="11"/>
  <c r="V75" i="11"/>
  <c r="L75" i="11"/>
  <c r="I75" i="11"/>
  <c r="V74" i="11"/>
  <c r="L74" i="11"/>
  <c r="I74" i="11"/>
  <c r="V73" i="11"/>
  <c r="L73" i="11"/>
  <c r="I73" i="11"/>
  <c r="V72" i="11"/>
  <c r="L72" i="11"/>
  <c r="I72" i="11"/>
  <c r="V71" i="11"/>
  <c r="L71" i="11"/>
  <c r="I71" i="11"/>
  <c r="V70" i="11"/>
  <c r="L70" i="11"/>
  <c r="I70" i="11"/>
  <c r="V69" i="11"/>
  <c r="L69" i="11"/>
  <c r="I69" i="11"/>
  <c r="V68" i="11"/>
  <c r="L68" i="11"/>
  <c r="I68" i="11"/>
  <c r="V67" i="11"/>
  <c r="L67" i="11"/>
  <c r="I67" i="11"/>
  <c r="V66" i="11"/>
  <c r="L66" i="11"/>
  <c r="I66" i="11"/>
  <c r="V65" i="11"/>
  <c r="L65" i="11"/>
  <c r="I65" i="11"/>
  <c r="V64" i="11"/>
  <c r="L64" i="11"/>
  <c r="I64" i="11"/>
  <c r="V63" i="11"/>
  <c r="L63" i="11"/>
  <c r="I63" i="11"/>
  <c r="V62" i="11"/>
  <c r="L62" i="11"/>
  <c r="I62" i="11"/>
  <c r="V61" i="11"/>
  <c r="L61" i="11"/>
  <c r="I61" i="11"/>
  <c r="V60" i="11"/>
  <c r="L60" i="11"/>
  <c r="I60" i="11"/>
  <c r="V59" i="11"/>
  <c r="L59" i="11"/>
  <c r="I59" i="11"/>
  <c r="V58" i="11"/>
  <c r="L58" i="11"/>
  <c r="V54" i="11"/>
  <c r="L54" i="11"/>
  <c r="I54" i="11"/>
  <c r="V53" i="11"/>
  <c r="L53" i="11"/>
  <c r="I53" i="11"/>
  <c r="V52" i="11"/>
  <c r="L52" i="11"/>
  <c r="I52" i="11"/>
  <c r="V51" i="11"/>
  <c r="L51" i="11"/>
  <c r="I51" i="11"/>
  <c r="V50" i="11"/>
  <c r="L50" i="11"/>
  <c r="I50" i="11"/>
  <c r="V49" i="11"/>
  <c r="L49" i="11"/>
  <c r="I49" i="11"/>
  <c r="V48" i="11"/>
  <c r="L48" i="11"/>
  <c r="I48" i="11"/>
  <c r="V47" i="11"/>
  <c r="L47" i="11"/>
  <c r="I47" i="11"/>
  <c r="V46" i="11"/>
  <c r="L46" i="11"/>
  <c r="I46" i="11"/>
  <c r="V45" i="11"/>
  <c r="L45" i="11"/>
  <c r="I45" i="11"/>
  <c r="V44" i="11"/>
  <c r="L44" i="11"/>
  <c r="I44" i="11"/>
  <c r="V43" i="11"/>
  <c r="L43" i="11"/>
  <c r="I43" i="11"/>
  <c r="V42" i="11"/>
  <c r="L42" i="11"/>
  <c r="I42" i="11"/>
  <c r="V41" i="11"/>
  <c r="L41" i="11"/>
  <c r="I41" i="11"/>
  <c r="V40" i="11"/>
  <c r="L40" i="11"/>
  <c r="I40" i="11"/>
  <c r="V39" i="11"/>
  <c r="L39" i="11"/>
  <c r="I39" i="11"/>
  <c r="L56" i="11"/>
  <c r="V38" i="11"/>
  <c r="L38" i="11"/>
  <c r="I38" i="11"/>
  <c r="V37" i="11"/>
  <c r="L37" i="11"/>
  <c r="I37" i="11"/>
  <c r="V36" i="11"/>
  <c r="L36" i="11"/>
  <c r="I36" i="11"/>
  <c r="V35" i="11"/>
  <c r="L35" i="11"/>
  <c r="I35" i="11"/>
  <c r="V34" i="11"/>
  <c r="L34" i="11"/>
  <c r="I34" i="11"/>
  <c r="V33" i="11"/>
  <c r="L33" i="11"/>
  <c r="I33" i="11"/>
  <c r="V32" i="11"/>
  <c r="L32" i="11"/>
  <c r="I32" i="11"/>
  <c r="V31" i="11"/>
  <c r="L31" i="11"/>
  <c r="I31" i="11"/>
  <c r="V27" i="11"/>
  <c r="L27" i="11"/>
  <c r="I27" i="11"/>
  <c r="V26" i="11"/>
  <c r="L26" i="11"/>
  <c r="I26" i="11"/>
  <c r="V25" i="11"/>
  <c r="L25" i="11"/>
  <c r="I25" i="11"/>
  <c r="V24" i="11"/>
  <c r="L24" i="11"/>
  <c r="I24" i="11"/>
  <c r="V23" i="11"/>
  <c r="L23" i="11"/>
  <c r="I23" i="11"/>
  <c r="V22" i="11"/>
  <c r="L22" i="11"/>
  <c r="I22" i="11"/>
  <c r="L29" i="11"/>
  <c r="V21" i="11"/>
  <c r="L21" i="11"/>
  <c r="I21" i="11"/>
  <c r="V20" i="11"/>
  <c r="L20" i="11"/>
  <c r="I20" i="11"/>
  <c r="V19" i="11"/>
  <c r="L19" i="11"/>
  <c r="I19" i="11"/>
  <c r="V18" i="11"/>
  <c r="L18" i="11"/>
  <c r="I18" i="11"/>
  <c r="V17" i="11"/>
  <c r="L17" i="11"/>
  <c r="I17" i="11"/>
  <c r="V16" i="11"/>
  <c r="L16" i="11"/>
  <c r="I16" i="11"/>
  <c r="V15" i="11"/>
  <c r="L15" i="11"/>
  <c r="I15" i="11"/>
  <c r="V14" i="11"/>
  <c r="L14" i="11"/>
  <c r="I14" i="11"/>
  <c r="V13" i="11"/>
  <c r="L13" i="11"/>
  <c r="I13" i="11"/>
  <c r="V12" i="11"/>
  <c r="L12" i="11"/>
  <c r="I12" i="11"/>
  <c r="V11" i="11"/>
  <c r="L11" i="11"/>
  <c r="I11" i="11"/>
  <c r="V10" i="11"/>
  <c r="L10" i="11"/>
  <c r="I10" i="11"/>
  <c r="V9" i="11"/>
  <c r="L9" i="11"/>
  <c r="I9" i="11"/>
  <c r="V8" i="11"/>
  <c r="L8" i="11"/>
  <c r="I8" i="11"/>
  <c r="V7" i="11"/>
  <c r="L7" i="11"/>
  <c r="I7" i="11"/>
  <c r="T94" i="10"/>
  <c r="I94" i="10"/>
  <c r="T93" i="10"/>
  <c r="I93" i="10"/>
  <c r="T92" i="10"/>
  <c r="I92" i="10"/>
  <c r="T91" i="10"/>
  <c r="I91" i="10"/>
  <c r="T90" i="10"/>
  <c r="I90" i="10"/>
  <c r="T89" i="10"/>
  <c r="I89" i="10"/>
  <c r="T88" i="10"/>
  <c r="I88" i="10"/>
  <c r="T87" i="10"/>
  <c r="I87" i="10"/>
  <c r="T86" i="10"/>
  <c r="I86" i="10"/>
  <c r="T85" i="10"/>
  <c r="I85" i="10"/>
  <c r="T84" i="10"/>
  <c r="I84" i="10"/>
  <c r="T83" i="10"/>
  <c r="I83" i="10"/>
  <c r="T82" i="10"/>
  <c r="I82" i="10"/>
  <c r="T79" i="10"/>
  <c r="I79" i="10"/>
  <c r="T78" i="10"/>
  <c r="I78" i="10"/>
  <c r="T77" i="10"/>
  <c r="I77" i="10"/>
  <c r="T76" i="10"/>
  <c r="I76" i="10"/>
  <c r="T75" i="10"/>
  <c r="I75" i="10"/>
  <c r="T74" i="10"/>
  <c r="I74" i="10"/>
  <c r="T73" i="10"/>
  <c r="I73" i="10"/>
  <c r="T72" i="10"/>
  <c r="I72" i="10"/>
  <c r="T71" i="10"/>
  <c r="I71" i="10"/>
  <c r="T70" i="10"/>
  <c r="I70" i="10"/>
  <c r="T69" i="10"/>
  <c r="I69" i="10"/>
  <c r="T68" i="10"/>
  <c r="I68" i="10"/>
  <c r="T67" i="10"/>
  <c r="I67" i="10"/>
  <c r="T66" i="10"/>
  <c r="I66" i="10"/>
  <c r="T65" i="10"/>
  <c r="I65" i="10"/>
  <c r="T64" i="10"/>
  <c r="I64" i="10"/>
  <c r="T63" i="10"/>
  <c r="I63" i="10"/>
  <c r="T62" i="10"/>
  <c r="I62" i="10"/>
  <c r="T61" i="10"/>
  <c r="I61" i="10"/>
  <c r="T60" i="10"/>
  <c r="I60" i="10"/>
  <c r="T59" i="10"/>
  <c r="I59" i="10"/>
  <c r="T58" i="10"/>
  <c r="I58" i="10"/>
  <c r="T57" i="10"/>
  <c r="I57" i="10"/>
  <c r="T53" i="10"/>
  <c r="I53" i="10"/>
  <c r="T52" i="10"/>
  <c r="I52" i="10"/>
  <c r="T51" i="10"/>
  <c r="I51" i="10"/>
  <c r="T50" i="10"/>
  <c r="I50" i="10"/>
  <c r="T49" i="10"/>
  <c r="I49" i="10"/>
  <c r="T48" i="10"/>
  <c r="I48" i="10"/>
  <c r="T47" i="10"/>
  <c r="I47" i="10"/>
  <c r="T46" i="10"/>
  <c r="I46" i="10"/>
  <c r="T45" i="10"/>
  <c r="I45" i="10"/>
  <c r="T44" i="10"/>
  <c r="I44" i="10"/>
  <c r="T43" i="10"/>
  <c r="I43" i="10"/>
  <c r="T42" i="10"/>
  <c r="I42" i="10"/>
  <c r="T41" i="10"/>
  <c r="I41" i="10"/>
  <c r="T40" i="10"/>
  <c r="I40" i="10"/>
  <c r="T39" i="10"/>
  <c r="I39" i="10"/>
  <c r="T38" i="10"/>
  <c r="I38" i="10"/>
  <c r="T37" i="10"/>
  <c r="I37" i="10"/>
  <c r="T36" i="10"/>
  <c r="I36" i="10"/>
  <c r="T35" i="10"/>
  <c r="I35" i="10"/>
  <c r="T34" i="10"/>
  <c r="I34" i="10"/>
  <c r="T33" i="10"/>
  <c r="I33" i="10"/>
  <c r="T32" i="10"/>
  <c r="I32" i="10"/>
  <c r="T31" i="10"/>
  <c r="I31" i="10"/>
  <c r="T30" i="10"/>
  <c r="I30" i="10"/>
  <c r="T27" i="10"/>
  <c r="I27" i="10"/>
  <c r="T26" i="10"/>
  <c r="I26" i="10"/>
  <c r="T25" i="10"/>
  <c r="I25" i="10"/>
  <c r="T24" i="10"/>
  <c r="I24" i="10"/>
  <c r="T23" i="10"/>
  <c r="I23" i="10"/>
  <c r="T22" i="10"/>
  <c r="I22" i="10"/>
  <c r="T21" i="10"/>
  <c r="I21" i="10"/>
  <c r="T20" i="10"/>
  <c r="I20" i="10"/>
  <c r="T19" i="10"/>
  <c r="I19" i="10"/>
  <c r="T18" i="10"/>
  <c r="I18" i="10"/>
  <c r="T17" i="10"/>
  <c r="I17" i="10"/>
  <c r="T16" i="10"/>
  <c r="I16" i="10"/>
  <c r="T15" i="10"/>
  <c r="I15" i="10"/>
  <c r="T14" i="10"/>
  <c r="I14" i="10"/>
  <c r="T13" i="10"/>
  <c r="I13" i="10"/>
  <c r="T12" i="10"/>
  <c r="I12" i="10"/>
  <c r="T11" i="10"/>
  <c r="I11" i="10"/>
  <c r="T10" i="10"/>
  <c r="I10" i="10"/>
  <c r="T9" i="10"/>
  <c r="I9" i="10"/>
  <c r="T8" i="10"/>
  <c r="I8" i="10"/>
  <c r="T7" i="10"/>
  <c r="I7" i="10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0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83" i="4"/>
  <c r="L59" i="4"/>
  <c r="L58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56" i="4"/>
  <c r="L38" i="4"/>
  <c r="L37" i="4"/>
  <c r="L36" i="4"/>
  <c r="L35" i="4"/>
  <c r="L34" i="4"/>
  <c r="L33" i="4"/>
  <c r="L32" i="4"/>
  <c r="L31" i="4"/>
  <c r="L27" i="4"/>
  <c r="L26" i="4"/>
  <c r="L25" i="4"/>
  <c r="L24" i="4"/>
  <c r="L23" i="4"/>
  <c r="L22" i="4"/>
  <c r="L30" i="4"/>
  <c r="L29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V98" i="11" l="1"/>
  <c r="V2" i="11" s="1"/>
  <c r="T96" i="10"/>
  <c r="T2" i="10" s="1"/>
  <c r="T103" i="12"/>
  <c r="T2" i="12" s="1"/>
  <c r="I103" i="12"/>
  <c r="K2" i="12" s="1"/>
  <c r="I96" i="10"/>
  <c r="K2" i="10" s="1"/>
  <c r="T128" i="5"/>
  <c r="I128" i="5"/>
  <c r="T127" i="5"/>
  <c r="I127" i="5"/>
  <c r="T126" i="5"/>
  <c r="I126" i="5"/>
  <c r="T125" i="5"/>
  <c r="I125" i="5"/>
  <c r="T124" i="5"/>
  <c r="I124" i="5"/>
  <c r="T123" i="5"/>
  <c r="I123" i="5"/>
  <c r="T122" i="5"/>
  <c r="I122" i="5"/>
  <c r="T121" i="5"/>
  <c r="I121" i="5"/>
  <c r="T110" i="5"/>
  <c r="I110" i="5"/>
  <c r="T109" i="5"/>
  <c r="I109" i="5"/>
  <c r="T108" i="5"/>
  <c r="I108" i="5"/>
  <c r="T107" i="5"/>
  <c r="I107" i="5"/>
  <c r="T106" i="5"/>
  <c r="I106" i="5"/>
  <c r="T105" i="5"/>
  <c r="I105" i="5"/>
  <c r="T104" i="5"/>
  <c r="I104" i="5"/>
  <c r="T103" i="5"/>
  <c r="I103" i="5"/>
  <c r="T102" i="5"/>
  <c r="I102" i="5"/>
  <c r="T101" i="5"/>
  <c r="I101" i="5"/>
  <c r="T100" i="5"/>
  <c r="I100" i="5"/>
  <c r="T99" i="5"/>
  <c r="I99" i="5"/>
  <c r="T98" i="5"/>
  <c r="I98" i="5"/>
  <c r="T97" i="5"/>
  <c r="I97" i="5"/>
  <c r="T85" i="5"/>
  <c r="I85" i="5"/>
  <c r="T84" i="5"/>
  <c r="I84" i="5"/>
  <c r="T83" i="5"/>
  <c r="I83" i="5"/>
  <c r="T82" i="5"/>
  <c r="I82" i="5"/>
  <c r="T81" i="5"/>
  <c r="I81" i="5"/>
  <c r="T80" i="5"/>
  <c r="I80" i="5"/>
  <c r="T79" i="5"/>
  <c r="I79" i="5"/>
  <c r="T78" i="5"/>
  <c r="I78" i="5"/>
  <c r="T77" i="5"/>
  <c r="I77" i="5"/>
  <c r="T76" i="5"/>
  <c r="I76" i="5"/>
  <c r="T75" i="5"/>
  <c r="I75" i="5"/>
  <c r="T74" i="5"/>
  <c r="I74" i="5"/>
  <c r="T73" i="5"/>
  <c r="I73" i="5"/>
  <c r="T62" i="5"/>
  <c r="I62" i="5"/>
  <c r="T61" i="5"/>
  <c r="I61" i="5"/>
  <c r="T60" i="5"/>
  <c r="I60" i="5"/>
  <c r="T59" i="5"/>
  <c r="I59" i="5"/>
  <c r="T58" i="5"/>
  <c r="I58" i="5"/>
  <c r="T57" i="5"/>
  <c r="I57" i="5"/>
  <c r="T56" i="5"/>
  <c r="I56" i="5"/>
  <c r="T55" i="5"/>
  <c r="I55" i="5"/>
  <c r="T54" i="5"/>
  <c r="I54" i="5"/>
  <c r="T53" i="5"/>
  <c r="I53" i="5"/>
  <c r="T52" i="5"/>
  <c r="I52" i="5"/>
  <c r="T51" i="5"/>
  <c r="I51" i="5"/>
  <c r="T50" i="5"/>
  <c r="I50" i="5"/>
  <c r="T49" i="5"/>
  <c r="I49" i="5"/>
  <c r="T48" i="5"/>
  <c r="I48" i="5"/>
  <c r="T47" i="5"/>
  <c r="I47" i="5"/>
  <c r="T46" i="5"/>
  <c r="I46" i="5"/>
  <c r="T39" i="5"/>
  <c r="I39" i="5"/>
  <c r="T38" i="5"/>
  <c r="I38" i="5"/>
  <c r="T37" i="5"/>
  <c r="I37" i="5"/>
  <c r="T36" i="5"/>
  <c r="I36" i="5"/>
  <c r="T35" i="5"/>
  <c r="I35" i="5"/>
  <c r="T34" i="5"/>
  <c r="I34" i="5"/>
  <c r="T33" i="5"/>
  <c r="I33" i="5"/>
  <c r="T32" i="5"/>
  <c r="I32" i="5"/>
  <c r="T31" i="5"/>
  <c r="I31" i="5"/>
  <c r="T30" i="5"/>
  <c r="I30" i="5"/>
  <c r="T29" i="5"/>
  <c r="I29" i="5"/>
  <c r="T28" i="5"/>
  <c r="I28" i="5"/>
  <c r="T27" i="5"/>
  <c r="I27" i="5"/>
  <c r="T26" i="5"/>
  <c r="I26" i="5"/>
  <c r="T21" i="5"/>
  <c r="I21" i="5"/>
  <c r="T20" i="5"/>
  <c r="I20" i="5"/>
  <c r="T19" i="5"/>
  <c r="I19" i="5"/>
  <c r="T18" i="5"/>
  <c r="I18" i="5"/>
  <c r="T17" i="5"/>
  <c r="I17" i="5"/>
  <c r="T16" i="5"/>
  <c r="I16" i="5"/>
  <c r="T15" i="5"/>
  <c r="I15" i="5"/>
  <c r="T14" i="5"/>
  <c r="I14" i="5"/>
  <c r="T13" i="5"/>
  <c r="I13" i="5"/>
  <c r="T12" i="5"/>
  <c r="I12" i="5"/>
  <c r="T11" i="5"/>
  <c r="I11" i="5"/>
  <c r="T10" i="5"/>
  <c r="I10" i="5"/>
  <c r="T9" i="5"/>
  <c r="I9" i="5"/>
  <c r="T8" i="5"/>
  <c r="I8" i="5"/>
  <c r="T7" i="5"/>
  <c r="I7" i="5"/>
  <c r="V100" i="4"/>
  <c r="I100" i="4"/>
  <c r="V99" i="4"/>
  <c r="I99" i="4"/>
  <c r="V98" i="4"/>
  <c r="I98" i="4"/>
  <c r="V97" i="4"/>
  <c r="I97" i="4"/>
  <c r="V96" i="4"/>
  <c r="I96" i="4"/>
  <c r="V95" i="4"/>
  <c r="I95" i="4"/>
  <c r="V94" i="4"/>
  <c r="I94" i="4"/>
  <c r="V93" i="4"/>
  <c r="I93" i="4"/>
  <c r="V92" i="4"/>
  <c r="I92" i="4"/>
  <c r="V91" i="4"/>
  <c r="I91" i="4"/>
  <c r="V90" i="4"/>
  <c r="I90" i="4"/>
  <c r="V89" i="4"/>
  <c r="I89" i="4"/>
  <c r="V88" i="4"/>
  <c r="I88" i="4"/>
  <c r="V87" i="4"/>
  <c r="I87" i="4"/>
  <c r="V86" i="4"/>
  <c r="I86" i="4"/>
  <c r="V85" i="4"/>
  <c r="I85" i="4"/>
  <c r="V80" i="4"/>
  <c r="I80" i="4"/>
  <c r="V77" i="4"/>
  <c r="I77" i="4"/>
  <c r="V76" i="4"/>
  <c r="I76" i="4"/>
  <c r="V75" i="4"/>
  <c r="I75" i="4"/>
  <c r="V74" i="4"/>
  <c r="I74" i="4"/>
  <c r="V73" i="4"/>
  <c r="I73" i="4"/>
  <c r="V72" i="4"/>
  <c r="I72" i="4"/>
  <c r="V71" i="4"/>
  <c r="I71" i="4"/>
  <c r="V70" i="4"/>
  <c r="I70" i="4"/>
  <c r="V69" i="4"/>
  <c r="I69" i="4"/>
  <c r="V68" i="4"/>
  <c r="I68" i="4"/>
  <c r="V67" i="4"/>
  <c r="I67" i="4"/>
  <c r="V66" i="4"/>
  <c r="I66" i="4"/>
  <c r="V65" i="4"/>
  <c r="I65" i="4"/>
  <c r="V64" i="4"/>
  <c r="I64" i="4"/>
  <c r="V63" i="4"/>
  <c r="I63" i="4"/>
  <c r="V62" i="4"/>
  <c r="I62" i="4"/>
  <c r="V61" i="4"/>
  <c r="I61" i="4"/>
  <c r="V60" i="4"/>
  <c r="I60" i="4"/>
  <c r="V59" i="4"/>
  <c r="V58" i="4"/>
  <c r="I58" i="4"/>
  <c r="V53" i="4"/>
  <c r="I53" i="4"/>
  <c r="V52" i="4"/>
  <c r="I52" i="4"/>
  <c r="V51" i="4"/>
  <c r="I51" i="4"/>
  <c r="V50" i="4"/>
  <c r="I50" i="4"/>
  <c r="V49" i="4"/>
  <c r="I49" i="4"/>
  <c r="V48" i="4"/>
  <c r="I48" i="4"/>
  <c r="V47" i="4"/>
  <c r="I47" i="4"/>
  <c r="V46" i="4"/>
  <c r="I46" i="4"/>
  <c r="V45" i="4"/>
  <c r="I45" i="4"/>
  <c r="V44" i="4"/>
  <c r="I44" i="4"/>
  <c r="V43" i="4"/>
  <c r="I43" i="4"/>
  <c r="V42" i="4"/>
  <c r="I42" i="4"/>
  <c r="V41" i="4"/>
  <c r="I41" i="4"/>
  <c r="V40" i="4"/>
  <c r="I40" i="4"/>
  <c r="V39" i="4"/>
  <c r="I39" i="4"/>
  <c r="V38" i="4"/>
  <c r="I38" i="4"/>
  <c r="V37" i="4"/>
  <c r="I37" i="4"/>
  <c r="V36" i="4"/>
  <c r="I36" i="4"/>
  <c r="V35" i="4"/>
  <c r="I35" i="4"/>
  <c r="V34" i="4"/>
  <c r="I34" i="4"/>
  <c r="V33" i="4"/>
  <c r="I33" i="4"/>
  <c r="V32" i="4"/>
  <c r="I32" i="4"/>
  <c r="V31" i="4"/>
  <c r="I31" i="4"/>
  <c r="V27" i="4"/>
  <c r="I27" i="4"/>
  <c r="V26" i="4"/>
  <c r="I26" i="4"/>
  <c r="V25" i="4"/>
  <c r="I25" i="4"/>
  <c r="V24" i="4"/>
  <c r="I24" i="4"/>
  <c r="V23" i="4"/>
  <c r="I23" i="4"/>
  <c r="V22" i="4"/>
  <c r="I22" i="4"/>
  <c r="V21" i="4"/>
  <c r="I21" i="4"/>
  <c r="V20" i="4"/>
  <c r="I20" i="4"/>
  <c r="V19" i="4"/>
  <c r="I19" i="4"/>
  <c r="V18" i="4"/>
  <c r="I18" i="4"/>
  <c r="V17" i="4"/>
  <c r="I17" i="4"/>
  <c r="V16" i="4"/>
  <c r="I16" i="4"/>
  <c r="V15" i="4"/>
  <c r="I15" i="4"/>
  <c r="V14" i="4"/>
  <c r="I14" i="4"/>
  <c r="V13" i="4"/>
  <c r="I13" i="4"/>
  <c r="V12" i="4"/>
  <c r="I12" i="4"/>
  <c r="V11" i="4"/>
  <c r="I11" i="4"/>
  <c r="V10" i="4"/>
  <c r="I10" i="4"/>
  <c r="V9" i="4"/>
  <c r="I9" i="4"/>
  <c r="V8" i="4"/>
  <c r="I8" i="4"/>
  <c r="V7" i="4"/>
  <c r="I7" i="4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0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V102" i="4" l="1"/>
  <c r="V2" i="4" s="1"/>
  <c r="T130" i="5"/>
  <c r="T2" i="5" s="1"/>
  <c r="I130" i="5"/>
  <c r="I2" i="5" s="1"/>
  <c r="T102" i="1"/>
  <c r="T2" i="1" s="1"/>
  <c r="I89" i="1"/>
  <c r="I74" i="1"/>
  <c r="I66" i="1"/>
  <c r="I10" i="1" l="1"/>
  <c r="I75" i="1"/>
  <c r="I76" i="1"/>
  <c r="I21" i="1" l="1"/>
  <c r="I20" i="1"/>
  <c r="I19" i="1"/>
  <c r="I50" i="1"/>
  <c r="I51" i="1"/>
  <c r="I52" i="1"/>
  <c r="I53" i="1"/>
  <c r="I49" i="1"/>
  <c r="I100" i="1" l="1"/>
  <c r="I93" i="1"/>
  <c r="I94" i="1"/>
  <c r="I95" i="1"/>
  <c r="I96" i="1"/>
  <c r="I97" i="1"/>
  <c r="I98" i="1"/>
  <c r="I99" i="1"/>
  <c r="I77" i="1"/>
  <c r="I80" i="1"/>
  <c r="I85" i="1"/>
  <c r="I86" i="1"/>
  <c r="I87" i="1"/>
  <c r="I88" i="1"/>
  <c r="I90" i="1"/>
  <c r="I91" i="1"/>
  <c r="I92" i="1"/>
  <c r="I73" i="1"/>
  <c r="I62" i="1"/>
  <c r="I63" i="1"/>
  <c r="I64" i="1"/>
  <c r="I65" i="1"/>
  <c r="I67" i="1"/>
  <c r="I68" i="1"/>
  <c r="I69" i="1"/>
  <c r="I70" i="1"/>
  <c r="I71" i="1"/>
  <c r="I72" i="1"/>
  <c r="I61" i="1"/>
  <c r="I60" i="1"/>
  <c r="I41" i="1"/>
  <c r="I42" i="1"/>
  <c r="I43" i="1"/>
  <c r="I44" i="1"/>
  <c r="I45" i="1"/>
  <c r="I46" i="1"/>
  <c r="I47" i="1"/>
  <c r="I48" i="1"/>
  <c r="I58" i="1"/>
  <c r="I59" i="1"/>
  <c r="I40" i="1"/>
  <c r="I39" i="1"/>
  <c r="I22" i="1"/>
  <c r="I23" i="1"/>
  <c r="I24" i="1"/>
  <c r="I25" i="1"/>
  <c r="I26" i="1"/>
  <c r="I27" i="1"/>
  <c r="I31" i="1"/>
  <c r="I32" i="1"/>
  <c r="I33" i="1"/>
  <c r="I34" i="1"/>
  <c r="I35" i="1"/>
  <c r="I36" i="1"/>
  <c r="I37" i="1"/>
  <c r="I38" i="1"/>
  <c r="I9" i="1"/>
  <c r="I11" i="1"/>
  <c r="I12" i="1"/>
  <c r="I13" i="1"/>
  <c r="I14" i="1"/>
  <c r="I15" i="1"/>
  <c r="I16" i="1"/>
  <c r="I17" i="1"/>
  <c r="I18" i="1"/>
  <c r="I8" i="1"/>
  <c r="I7" i="1"/>
  <c r="I102" i="1" l="1"/>
  <c r="I1" i="1" s="1"/>
  <c r="X33" i="1" s="1"/>
  <c r="I58" i="11"/>
  <c r="I98" i="11" s="1"/>
  <c r="K2" i="11" s="1"/>
  <c r="I59" i="4"/>
  <c r="I102" i="4"/>
  <c r="I1" i="4" s="1"/>
  <c r="I3" i="4" s="1"/>
</calcChain>
</file>

<file path=xl/sharedStrings.xml><?xml version="1.0" encoding="utf-8"?>
<sst xmlns="http://schemas.openxmlformats.org/spreadsheetml/2006/main" count="5995" uniqueCount="150">
  <si>
    <t>Item #</t>
  </si>
  <si>
    <t>Description</t>
  </si>
  <si>
    <t>Est Qty</t>
  </si>
  <si>
    <t>x</t>
  </si>
  <si>
    <t>Bid Price</t>
  </si>
  <si>
    <t>/</t>
  </si>
  <si>
    <t>Unit</t>
  </si>
  <si>
    <t>=</t>
  </si>
  <si>
    <t>Total</t>
  </si>
  <si>
    <t>Earth Excavation</t>
  </si>
  <si>
    <t>CY</t>
  </si>
  <si>
    <t>Class A Rock Excavation</t>
  </si>
  <si>
    <t>$</t>
  </si>
  <si>
    <t>SY</t>
  </si>
  <si>
    <t>Bituminous Excavation by Cold Planer (9AM to 3PM)</t>
  </si>
  <si>
    <t>Bituminous Excavation by Cold Planer</t>
  </si>
  <si>
    <t>Bituminous Excavation by Cold Planer (4" Depth)</t>
  </si>
  <si>
    <t>Bituminous Excavation by Cold Planer (Keyways)</t>
  </si>
  <si>
    <t>Test Pit for Exploration</t>
  </si>
  <si>
    <t>Gravel Borrow</t>
  </si>
  <si>
    <t>Controlled Density Fill</t>
  </si>
  <si>
    <t>Fine Grading and Compacting</t>
  </si>
  <si>
    <t>Catch Basin</t>
  </si>
  <si>
    <t>EA</t>
  </si>
  <si>
    <t>Manhole</t>
  </si>
  <si>
    <t>Gutter Inlet</t>
  </si>
  <si>
    <t>Leaching Basin</t>
  </si>
  <si>
    <t>220.1.1</t>
  </si>
  <si>
    <t>220.1.2</t>
  </si>
  <si>
    <t>Drainage Structure Rebuilt</t>
  </si>
  <si>
    <t>VFt</t>
  </si>
  <si>
    <t>Drainage Structure Change in Type</t>
  </si>
  <si>
    <t>Drainage Structure Remodeled</t>
  </si>
  <si>
    <t>220.7.1</t>
  </si>
  <si>
    <t>220.7.2</t>
  </si>
  <si>
    <t>Sanitary Structure Remodeled</t>
  </si>
  <si>
    <t>Frame and Cover</t>
  </si>
  <si>
    <t>Frame and Grate</t>
  </si>
  <si>
    <t>Frame and Grate MHD Cascade Type</t>
  </si>
  <si>
    <t>Frame and Grate (or Cover) Removed and Reset</t>
  </si>
  <si>
    <t>12" Ductile Iron Pipe</t>
  </si>
  <si>
    <t>LF</t>
  </si>
  <si>
    <t>12" Reinforced Concrete Pipe Class V</t>
  </si>
  <si>
    <t>12" Corrugated Plastic Pipe</t>
  </si>
  <si>
    <t>Stone for Pipe Ends</t>
  </si>
  <si>
    <t>6" Slot Perforated Corrugated Plastic Pipe (Subdrain)</t>
  </si>
  <si>
    <t>8" Slot Perforated Corrugated Plastic Pipe (Subdrain)</t>
  </si>
  <si>
    <t>Gate Box</t>
  </si>
  <si>
    <t>Gate Box Adjusted (Greater than 6" Vertical)</t>
  </si>
  <si>
    <t>Gate Box Adjusted (Less than 6" Vertical)</t>
  </si>
  <si>
    <t>Service Box</t>
  </si>
  <si>
    <t>Service Box Adjusted</t>
  </si>
  <si>
    <t>Dense Graded Crushed Stone for Sub-Base</t>
  </si>
  <si>
    <t>Dense Graded Crushed Stone for Shoulders</t>
  </si>
  <si>
    <t>Reclaimed Base Course and/or Sub-Base</t>
  </si>
  <si>
    <t>Crushed Stone for Blending</t>
  </si>
  <si>
    <t>Ton</t>
  </si>
  <si>
    <t>Class I Bituminous Concrete Base Course Type I-1</t>
  </si>
  <si>
    <t>Calcium Chloride for Roadway Dust Control</t>
  </si>
  <si>
    <t>Lb</t>
  </si>
  <si>
    <t>Gal</t>
  </si>
  <si>
    <t>Water for Roadway Dust Control (per 1000 Gallons)</t>
  </si>
  <si>
    <t>Mgal</t>
  </si>
  <si>
    <t>Class I Bituminous Concrete Pavement Type I-1</t>
  </si>
  <si>
    <t>Bitumen for Tack Coat</t>
  </si>
  <si>
    <t>Hot Poured Rubberized Asphalt Crack Filler (Polyester)</t>
  </si>
  <si>
    <t>Patching</t>
  </si>
  <si>
    <t>Grind and Inlay</t>
  </si>
  <si>
    <t>Sawcutting Pavement and Concrete</t>
  </si>
  <si>
    <t>Granite Curb Type VA-4 - Straight</t>
  </si>
  <si>
    <t>Granite Curb Type VA-4 - Curved</t>
  </si>
  <si>
    <t>Granite Curb Type VB - Straight</t>
  </si>
  <si>
    <t>Granite Transition Curb for Wheelchair Ramp - Straight</t>
  </si>
  <si>
    <t>Granite Transition Curb for Wheelchair Ramp - Curved</t>
  </si>
  <si>
    <t>Granite Edging Type SB - Straight</t>
  </si>
  <si>
    <t>Granite Curb Corner - Type A</t>
  </si>
  <si>
    <t>Bituminous Concrete Curb - Type 2</t>
  </si>
  <si>
    <t>Curb Remove and Reset</t>
  </si>
  <si>
    <t>Curb Corner Remove and Reset</t>
  </si>
  <si>
    <t>Fence Remove and Reset</t>
  </si>
  <si>
    <t>Sedimentation Fence</t>
  </si>
  <si>
    <t>Concrete Sidewalk</t>
  </si>
  <si>
    <t>Concrete Driveway</t>
  </si>
  <si>
    <t>Concrete Wheelchair Ramp</t>
  </si>
  <si>
    <t>Excavation and Disposal of Existing Sidewalk</t>
  </si>
  <si>
    <t>Rural Mailbox Remove and Reset</t>
  </si>
  <si>
    <t>Loam Borrow</t>
  </si>
  <si>
    <t>Seeding</t>
  </si>
  <si>
    <t>Temporary Pavement Markings - 4" Painted</t>
  </si>
  <si>
    <t>Temporary Pavement Markings - 4" Removable Tape</t>
  </si>
  <si>
    <t>Reflectorized Yellow Line - 4" Painted</t>
  </si>
  <si>
    <t>Reflectorized White Line - 4" EPOXY</t>
  </si>
  <si>
    <t>Reflectorized White Line - 12" EPOXY</t>
  </si>
  <si>
    <t>Reflectorized Yellow Line - 4" EPOXY</t>
  </si>
  <si>
    <t>Sign Removed and Reset</t>
  </si>
  <si>
    <t>Pg 4</t>
  </si>
  <si>
    <t>ROADWAY MANAGEMENT BID PRICE FORMS</t>
  </si>
  <si>
    <t>2017 Quantities</t>
  </si>
  <si>
    <t>BID TOTAL, YEAR 1</t>
  </si>
  <si>
    <t>Drainage Structure Adjusted (&gt; 6" Vertical)</t>
  </si>
  <si>
    <t>Drainage Structure Adjusted (&lt; 6" Vertical)</t>
  </si>
  <si>
    <t>Sanitary Structure Adjusted (&gt; 6" Vertical)</t>
  </si>
  <si>
    <t>Sanitary Structure Adjusted (&lt; 6" Vertical)</t>
  </si>
  <si>
    <t xml:space="preserve"> </t>
  </si>
  <si>
    <t>Electric/Telecom/Other Manhole Adjusted (Less than 6")</t>
  </si>
  <si>
    <t>available funding:</t>
  </si>
  <si>
    <t>Total Estimate:</t>
  </si>
  <si>
    <t>Hot Mix Asphalt Walk Surface</t>
  </si>
  <si>
    <t>Hot Mix Aspahlt Driveways (Handwork)</t>
  </si>
  <si>
    <t>Curb Stone/Cobble Edges Removed &amp; Discarded</t>
  </si>
  <si>
    <t>Reflectorized White Line - 4" Painted</t>
  </si>
  <si>
    <t>July 1, 2021 to June 30, 2022</t>
  </si>
  <si>
    <t>CONTRACT # 21-06, YEAR #1</t>
  </si>
  <si>
    <t>CONTRACT # 21-06, YEAR #2</t>
  </si>
  <si>
    <t>July 1, 2022 to June 30, 2023</t>
  </si>
  <si>
    <t>CONTRACT # 21-06, YEAR #3</t>
  </si>
  <si>
    <t>July 1, 2023 to June 30, 2024</t>
  </si>
  <si>
    <t>BID TOTAL, YEAR #2</t>
  </si>
  <si>
    <t>VF</t>
  </si>
  <si>
    <t>BID TOTAL, YEAR #3</t>
  </si>
  <si>
    <t>BID TOTAL, YEAR #1</t>
  </si>
  <si>
    <t>`</t>
  </si>
  <si>
    <t>Concrete Curb Ramp</t>
  </si>
  <si>
    <t>Color Additive fo Cement Concrete - Gray</t>
  </si>
  <si>
    <t>Curing Compound for Concrete</t>
  </si>
  <si>
    <t>Granite Transition Curb for Curb Ramp - Straight</t>
  </si>
  <si>
    <t>Granite Transition Curb for Curb Ramp - Curved</t>
  </si>
  <si>
    <t>Hot Mix Asphalt Driveways (Handwork)</t>
  </si>
  <si>
    <t>Engineers Estimate:</t>
  </si>
  <si>
    <t>Funding - Chapter 90:</t>
  </si>
  <si>
    <t>Funding - Town:</t>
  </si>
  <si>
    <t>Project Title: Bid # 20-06 Curb &amp;  Sidewalk Rehabilitation Project</t>
  </si>
  <si>
    <t xml:space="preserve">                                                </t>
  </si>
  <si>
    <t>ENGINEERS ESTIMATE</t>
  </si>
  <si>
    <t>D'Ambrosia</t>
  </si>
  <si>
    <t>LOW BID #2</t>
  </si>
  <si>
    <t>LOW BID #3</t>
  </si>
  <si>
    <t>UNIT PRICE</t>
  </si>
  <si>
    <t>AMOUNT</t>
  </si>
  <si>
    <t>Low Bid #1</t>
  </si>
  <si>
    <t>Low Bid #3</t>
  </si>
  <si>
    <t>Low Bid #2</t>
  </si>
  <si>
    <t>D &amp; R Paving</t>
  </si>
  <si>
    <t>Engineers Estimate</t>
  </si>
  <si>
    <t>Total:</t>
  </si>
  <si>
    <t>PJ Keating</t>
  </si>
  <si>
    <t>Check Total:</t>
  </si>
  <si>
    <t>Bid Total</t>
  </si>
  <si>
    <t>Newport Construction</t>
  </si>
  <si>
    <t xml:space="preserve">delta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</si>
</sst>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4"/>
      <name val="Copperplate Gothic Bold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Calibri"/>
      <family val="2"/>
      <scheme val="minor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</cellStyleXfs>
  <cellXfs count="20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/>
    <xf numFmtId="0" fontId="0" fillId="2" borderId="0" xfId="0" applyFill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0" borderId="2" xfId="0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2" xfId="0" applyBorder="1"/>
    <xf numFmtId="0" fontId="0" fillId="2" borderId="3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9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/>
    <xf numFmtId="0" fontId="0" fillId="0" borderId="1" xfId="0" applyFill="1" applyBorder="1"/>
    <xf numFmtId="0" fontId="0" fillId="0" borderId="0" xfId="0" applyFill="1"/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1" xfId="0" applyBorder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44" fontId="5" fillId="0" borderId="6" xfId="1" applyFont="1" applyBorder="1"/>
    <xf numFmtId="164" fontId="0" fillId="0" borderId="0" xfId="2" applyNumberFormat="1" applyFont="1"/>
    <xf numFmtId="164" fontId="2" fillId="0" borderId="0" xfId="2" applyNumberFormat="1" applyFont="1" applyAlignment="1">
      <alignment horizontal="left"/>
    </xf>
    <xf numFmtId="164" fontId="1" fillId="0" borderId="0" xfId="2" applyNumberFormat="1" applyFont="1"/>
    <xf numFmtId="164" fontId="2" fillId="0" borderId="0" xfId="2" applyNumberFormat="1" applyFont="1" applyAlignment="1">
      <alignment horizontal="right"/>
    </xf>
    <xf numFmtId="0" fontId="4" fillId="0" borderId="0" xfId="0" applyFont="1" applyFill="1"/>
    <xf numFmtId="0" fontId="7" fillId="0" borderId="0" xfId="0" applyFont="1"/>
    <xf numFmtId="0" fontId="3" fillId="0" borderId="1" xfId="0" applyFont="1" applyFill="1" applyBorder="1" applyAlignment="1">
      <alignment vertical="center"/>
    </xf>
    <xf numFmtId="44" fontId="0" fillId="0" borderId="0" xfId="1" applyFont="1"/>
    <xf numFmtId="44" fontId="2" fillId="0" borderId="0" xfId="1" applyFont="1" applyAlignment="1">
      <alignment horizontal="center"/>
    </xf>
    <xf numFmtId="44" fontId="3" fillId="2" borderId="13" xfId="1" applyFont="1" applyFill="1" applyBorder="1" applyAlignment="1">
      <alignment horizontal="left" vertical="center"/>
    </xf>
    <xf numFmtId="44" fontId="3" fillId="0" borderId="13" xfId="1" applyFont="1" applyBorder="1" applyAlignment="1">
      <alignment horizontal="left" vertical="center"/>
    </xf>
    <xf numFmtId="44" fontId="3" fillId="0" borderId="13" xfId="1" applyFont="1" applyFill="1" applyBorder="1" applyAlignment="1">
      <alignment horizontal="left" vertical="center"/>
    </xf>
    <xf numFmtId="44" fontId="0" fillId="0" borderId="12" xfId="1" applyFont="1" applyBorder="1"/>
    <xf numFmtId="44" fontId="0" fillId="0" borderId="0" xfId="1" applyFont="1" applyAlignment="1">
      <alignment horizontal="right"/>
    </xf>
    <xf numFmtId="44" fontId="2" fillId="0" borderId="0" xfId="1" applyFont="1" applyAlignment="1">
      <alignment horizontal="right"/>
    </xf>
    <xf numFmtId="44" fontId="3" fillId="2" borderId="1" xfId="1" applyFont="1" applyFill="1" applyBorder="1" applyAlignment="1">
      <alignment horizontal="right" vertical="center"/>
    </xf>
    <xf numFmtId="44" fontId="0" fillId="0" borderId="2" xfId="1" applyFont="1" applyFill="1" applyBorder="1" applyAlignment="1">
      <alignment horizontal="right" vertical="center"/>
    </xf>
    <xf numFmtId="44" fontId="0" fillId="2" borderId="0" xfId="1" applyFont="1" applyFill="1" applyAlignment="1">
      <alignment horizontal="right" vertical="center"/>
    </xf>
    <xf numFmtId="44" fontId="0" fillId="0" borderId="1" xfId="1" applyFont="1" applyFill="1" applyBorder="1" applyAlignment="1">
      <alignment horizontal="right" vertical="center"/>
    </xf>
    <xf numFmtId="44" fontId="0" fillId="0" borderId="5" xfId="1" applyFont="1" applyFill="1" applyBorder="1" applyAlignment="1">
      <alignment horizontal="right" vertical="center"/>
    </xf>
    <xf numFmtId="44" fontId="0" fillId="2" borderId="1" xfId="1" applyFont="1" applyFill="1" applyBorder="1" applyAlignment="1">
      <alignment horizontal="right" vertical="center"/>
    </xf>
    <xf numFmtId="44" fontId="0" fillId="0" borderId="1" xfId="1" applyFont="1" applyBorder="1" applyAlignment="1">
      <alignment horizontal="right"/>
    </xf>
    <xf numFmtId="44" fontId="0" fillId="0" borderId="1" xfId="1" applyFont="1" applyBorder="1" applyAlignment="1">
      <alignment horizontal="right" vertical="center"/>
    </xf>
    <xf numFmtId="44" fontId="0" fillId="2" borderId="2" xfId="1" applyFont="1" applyFill="1" applyBorder="1" applyAlignment="1">
      <alignment horizontal="right" vertical="center"/>
    </xf>
    <xf numFmtId="44" fontId="0" fillId="0" borderId="0" xfId="1" applyFont="1" applyAlignment="1">
      <alignment horizontal="right" vertical="center"/>
    </xf>
    <xf numFmtId="44" fontId="0" fillId="0" borderId="2" xfId="1" applyFont="1" applyBorder="1" applyAlignment="1">
      <alignment horizontal="right"/>
    </xf>
    <xf numFmtId="44" fontId="4" fillId="0" borderId="0" xfId="1" applyFont="1" applyAlignment="1">
      <alignment horizontal="right"/>
    </xf>
    <xf numFmtId="44" fontId="8" fillId="0" borderId="0" xfId="1" applyFont="1" applyAlignment="1">
      <alignment horizontal="right"/>
    </xf>
    <xf numFmtId="44" fontId="9" fillId="2" borderId="1" xfId="1" applyFont="1" applyFill="1" applyBorder="1" applyAlignment="1">
      <alignment horizontal="right" vertical="center"/>
    </xf>
    <xf numFmtId="44" fontId="9" fillId="0" borderId="1" xfId="1" applyFont="1" applyBorder="1" applyAlignment="1">
      <alignment horizontal="right" vertical="center"/>
    </xf>
    <xf numFmtId="44" fontId="9" fillId="0" borderId="1" xfId="1" applyFont="1" applyFill="1" applyBorder="1" applyAlignment="1">
      <alignment horizontal="right" vertical="center"/>
    </xf>
    <xf numFmtId="44" fontId="8" fillId="0" borderId="1" xfId="1" applyFont="1" applyBorder="1" applyAlignment="1">
      <alignment horizontal="right" vertical="center"/>
    </xf>
    <xf numFmtId="44" fontId="8" fillId="2" borderId="1" xfId="1" applyFont="1" applyFill="1" applyBorder="1" applyAlignment="1">
      <alignment horizontal="right" vertical="center"/>
    </xf>
    <xf numFmtId="44" fontId="8" fillId="0" borderId="1" xfId="1" applyFont="1" applyFill="1" applyBorder="1" applyAlignment="1">
      <alignment horizontal="right" vertical="center"/>
    </xf>
    <xf numFmtId="44" fontId="1" fillId="0" borderId="1" xfId="1" applyFont="1" applyFill="1" applyBorder="1" applyAlignment="1">
      <alignment horizontal="right" vertical="center"/>
    </xf>
    <xf numFmtId="44" fontId="8" fillId="0" borderId="0" xfId="1" applyFont="1" applyAlignment="1">
      <alignment horizontal="right" vertical="center"/>
    </xf>
    <xf numFmtId="0" fontId="8" fillId="0" borderId="0" xfId="0" applyFont="1"/>
    <xf numFmtId="44" fontId="10" fillId="2" borderId="1" xfId="1" applyFont="1" applyFill="1" applyBorder="1" applyAlignment="1">
      <alignment horizontal="right" vertical="center"/>
    </xf>
    <xf numFmtId="44" fontId="10" fillId="0" borderId="2" xfId="1" applyFont="1" applyBorder="1" applyAlignment="1">
      <alignment horizontal="right" vertical="center"/>
    </xf>
    <xf numFmtId="0" fontId="0" fillId="0" borderId="0" xfId="0" applyAlignment="1">
      <alignment horizontal="right"/>
    </xf>
    <xf numFmtId="7" fontId="0" fillId="0" borderId="0" xfId="1" applyNumberFormat="1" applyFont="1" applyAlignment="1">
      <alignment horizontal="left"/>
    </xf>
    <xf numFmtId="44" fontId="3" fillId="3" borderId="13" xfId="1" applyFont="1" applyFill="1" applyBorder="1" applyAlignment="1">
      <alignment horizontal="left" vertical="center"/>
    </xf>
    <xf numFmtId="1" fontId="0" fillId="0" borderId="0" xfId="0" applyNumberFormat="1" applyBorder="1"/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4" fontId="3" fillId="2" borderId="14" xfId="1" applyFont="1" applyFill="1" applyBorder="1" applyAlignment="1">
      <alignment horizontal="left" vertical="center"/>
    </xf>
    <xf numFmtId="44" fontId="11" fillId="2" borderId="1" xfId="1" applyFont="1" applyFill="1" applyBorder="1" applyAlignment="1">
      <alignment horizontal="right" vertical="center"/>
    </xf>
    <xf numFmtId="44" fontId="11" fillId="0" borderId="1" xfId="1" applyFont="1" applyBorder="1" applyAlignment="1">
      <alignment horizontal="right" vertical="center"/>
    </xf>
    <xf numFmtId="44" fontId="11" fillId="0" borderId="1" xfId="1" applyFont="1" applyFill="1" applyBorder="1" applyAlignment="1">
      <alignment horizontal="right" vertical="center"/>
    </xf>
    <xf numFmtId="44" fontId="12" fillId="0" borderId="1" xfId="1" applyFont="1" applyBorder="1" applyAlignment="1">
      <alignment horizontal="right" vertical="center"/>
    </xf>
    <xf numFmtId="44" fontId="12" fillId="2" borderId="1" xfId="1" applyFont="1" applyFill="1" applyBorder="1" applyAlignment="1">
      <alignment horizontal="right" vertical="center"/>
    </xf>
    <xf numFmtId="44" fontId="12" fillId="0" borderId="0" xfId="1" applyFont="1" applyAlignment="1">
      <alignment horizontal="right" vertical="center"/>
    </xf>
    <xf numFmtId="44" fontId="12" fillId="0" borderId="1" xfId="1" applyFont="1" applyFill="1" applyBorder="1" applyAlignment="1">
      <alignment horizontal="right" vertical="center"/>
    </xf>
    <xf numFmtId="44" fontId="11" fillId="0" borderId="2" xfId="1" applyFont="1" applyBorder="1" applyAlignment="1">
      <alignment horizontal="right" vertical="center"/>
    </xf>
    <xf numFmtId="44" fontId="12" fillId="0" borderId="2" xfId="1" applyFont="1" applyFill="1" applyBorder="1" applyAlignment="1">
      <alignment horizontal="right" vertical="center"/>
    </xf>
    <xf numFmtId="44" fontId="12" fillId="2" borderId="0" xfId="1" applyFont="1" applyFill="1" applyAlignment="1">
      <alignment horizontal="right" vertical="center"/>
    </xf>
    <xf numFmtId="44" fontId="12" fillId="2" borderId="2" xfId="1" applyFont="1" applyFill="1" applyBorder="1" applyAlignment="1">
      <alignment horizontal="right" vertical="center"/>
    </xf>
    <xf numFmtId="44" fontId="3" fillId="2" borderId="13" xfId="1" applyFont="1" applyFill="1" applyBorder="1" applyAlignment="1">
      <alignment vertical="center"/>
    </xf>
    <xf numFmtId="44" fontId="3" fillId="0" borderId="13" xfId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44" fontId="3" fillId="0" borderId="14" xfId="1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2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8" fillId="0" borderId="2" xfId="0" applyFont="1" applyBorder="1"/>
    <xf numFmtId="44" fontId="8" fillId="0" borderId="2" xfId="1" applyFont="1" applyBorder="1" applyAlignment="1">
      <alignment horizontal="right"/>
    </xf>
    <xf numFmtId="0" fontId="0" fillId="0" borderId="5" xfId="0" applyBorder="1"/>
    <xf numFmtId="44" fontId="0" fillId="0" borderId="5" xfId="1" applyFont="1" applyBorder="1" applyAlignment="1">
      <alignment horizontal="right"/>
    </xf>
    <xf numFmtId="7" fontId="0" fillId="0" borderId="0" xfId="0" applyNumberFormat="1"/>
    <xf numFmtId="165" fontId="0" fillId="0" borderId="0" xfId="1" applyNumberFormat="1" applyFont="1" applyAlignment="1">
      <alignment horizontal="left"/>
    </xf>
    <xf numFmtId="5" fontId="0" fillId="0" borderId="0" xfId="1" applyNumberFormat="1" applyFont="1" applyAlignment="1">
      <alignment horizontal="left"/>
    </xf>
    <xf numFmtId="0" fontId="0" fillId="0" borderId="0" xfId="0" applyAlignment="1"/>
    <xf numFmtId="2" fontId="15" fillId="0" borderId="0" xfId="0" applyNumberFormat="1" applyFont="1" applyBorder="1" applyAlignment="1">
      <alignment horizontal="center"/>
    </xf>
    <xf numFmtId="2" fontId="15" fillId="0" borderId="0" xfId="0" applyNumberFormat="1" applyFont="1" applyBorder="1" applyAlignment="1">
      <alignment horizontal="left"/>
    </xf>
    <xf numFmtId="0" fontId="16" fillId="0" borderId="0" xfId="0" applyFont="1" applyBorder="1"/>
    <xf numFmtId="0" fontId="6" fillId="0" borderId="0" xfId="0" applyFont="1"/>
    <xf numFmtId="0" fontId="16" fillId="0" borderId="0" xfId="0" applyFont="1"/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Continuous" vertical="center"/>
    </xf>
    <xf numFmtId="44" fontId="15" fillId="0" borderId="15" xfId="4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/>
    </xf>
    <xf numFmtId="44" fontId="7" fillId="0" borderId="0" xfId="1" applyFont="1" applyAlignment="1">
      <alignment horizontal="right"/>
    </xf>
    <xf numFmtId="44" fontId="7" fillId="0" borderId="0" xfId="1" applyFont="1" applyAlignment="1">
      <alignment horizontal="center"/>
    </xf>
    <xf numFmtId="1" fontId="18" fillId="0" borderId="0" xfId="0" applyNumberFormat="1" applyFont="1" applyFill="1" applyBorder="1" applyAlignment="1">
      <alignment horizontal="center" vertical="center" wrapText="1"/>
    </xf>
    <xf numFmtId="0" fontId="18" fillId="0" borderId="0" xfId="0" quotePrefix="1" applyFont="1" applyFill="1" applyBorder="1" applyAlignment="1">
      <alignment horizontal="center" vertical="center" wrapText="1"/>
    </xf>
    <xf numFmtId="44" fontId="0" fillId="0" borderId="0" xfId="1" applyFont="1" applyBorder="1" applyAlignment="1">
      <alignment horizontal="right"/>
    </xf>
    <xf numFmtId="44" fontId="0" fillId="0" borderId="0" xfId="1" applyFont="1" applyBorder="1"/>
    <xf numFmtId="0" fontId="0" fillId="0" borderId="0" xfId="0" applyBorder="1" applyAlignment="1"/>
    <xf numFmtId="0" fontId="0" fillId="0" borderId="0" xfId="0"/>
    <xf numFmtId="0" fontId="0" fillId="0" borderId="0" xfId="0" applyBorder="1"/>
    <xf numFmtId="0" fontId="0" fillId="0" borderId="0" xfId="0" applyAlignment="1"/>
    <xf numFmtId="2" fontId="0" fillId="0" borderId="0" xfId="0" applyNumberFormat="1" applyAlignment="1">
      <alignment horizontal="center"/>
    </xf>
    <xf numFmtId="0" fontId="6" fillId="0" borderId="0" xfId="0" applyFont="1" applyAlignment="1"/>
    <xf numFmtId="2" fontId="15" fillId="0" borderId="0" xfId="0" applyNumberFormat="1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44" fontId="17" fillId="0" borderId="0" xfId="1" applyFont="1" applyFill="1" applyBorder="1" applyAlignment="1">
      <alignment horizontal="center" vertical="center"/>
    </xf>
    <xf numFmtId="44" fontId="6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44" fontId="6" fillId="0" borderId="0" xfId="1" applyFont="1" applyAlignment="1">
      <alignment horizontal="right"/>
    </xf>
    <xf numFmtId="0" fontId="0" fillId="0" borderId="0" xfId="0" applyFill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44" fontId="10" fillId="2" borderId="15" xfId="1" applyFont="1" applyFill="1" applyBorder="1" applyAlignment="1">
      <alignment horizontal="right" vertical="center"/>
    </xf>
    <xf numFmtId="44" fontId="3" fillId="2" borderId="15" xfId="1" applyFont="1" applyFill="1" applyBorder="1" applyAlignment="1">
      <alignment horizontal="left" vertical="center"/>
    </xf>
    <xf numFmtId="44" fontId="10" fillId="0" borderId="15" xfId="1" applyFont="1" applyBorder="1" applyAlignment="1">
      <alignment horizontal="right" vertical="center"/>
    </xf>
    <xf numFmtId="44" fontId="3" fillId="0" borderId="15" xfId="1" applyFont="1" applyBorder="1" applyAlignment="1">
      <alignment horizontal="left" vertical="center"/>
    </xf>
    <xf numFmtId="44" fontId="11" fillId="2" borderId="15" xfId="1" applyFont="1" applyFill="1" applyBorder="1" applyAlignment="1">
      <alignment horizontal="right" vertical="center"/>
    </xf>
    <xf numFmtId="44" fontId="11" fillId="0" borderId="15" xfId="1" applyFont="1" applyBorder="1" applyAlignment="1">
      <alignment horizontal="right" vertical="center"/>
    </xf>
    <xf numFmtId="44" fontId="11" fillId="0" borderId="15" xfId="1" applyFont="1" applyFill="1" applyBorder="1" applyAlignment="1">
      <alignment horizontal="right" vertical="center"/>
    </xf>
    <xf numFmtId="44" fontId="0" fillId="0" borderId="15" xfId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44" fontId="0" fillId="0" borderId="0" xfId="0" applyNumberFormat="1" applyAlignment="1"/>
    <xf numFmtId="44" fontId="0" fillId="0" borderId="16" xfId="1" applyFont="1" applyFill="1" applyBorder="1" applyAlignment="1">
      <alignment horizontal="right" vertical="center"/>
    </xf>
    <xf numFmtId="44" fontId="3" fillId="2" borderId="17" xfId="1" applyFont="1" applyFill="1" applyBorder="1" applyAlignment="1">
      <alignment horizontal="left" vertical="center"/>
    </xf>
    <xf numFmtId="44" fontId="3" fillId="0" borderId="17" xfId="1" applyFont="1" applyFill="1" applyBorder="1" applyAlignment="1">
      <alignment horizontal="left" vertical="center"/>
    </xf>
    <xf numFmtId="0" fontId="0" fillId="3" borderId="0" xfId="0" applyFill="1" applyAlignment="1"/>
    <xf numFmtId="44" fontId="0" fillId="4" borderId="0" xfId="0" applyNumberFormat="1" applyFill="1" applyAlignment="1"/>
    <xf numFmtId="44" fontId="19" fillId="0" borderId="0" xfId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wrapText="1"/>
    </xf>
    <xf numFmtId="0" fontId="14" fillId="0" borderId="0" xfId="0" applyFont="1" applyAlignment="1"/>
    <xf numFmtId="166" fontId="15" fillId="0" borderId="0" xfId="4" applyNumberFormat="1" applyFont="1" applyBorder="1" applyAlignment="1">
      <alignment horizontal="center"/>
    </xf>
  </cellXfs>
  <cellStyles count="5">
    <cellStyle name="Comma" xfId="2" builtinId="3"/>
    <cellStyle name="Currency" xfId="1" builtinId="4"/>
    <cellStyle name="Currency 2" xfId="4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74"/>
  <sheetViews>
    <sheetView tabSelected="1" zoomScale="85" zoomScaleNormal="85" workbookViewId="0">
      <pane ySplit="9" topLeftCell="A87" activePane="bottomLeft" state="frozen"/>
      <selection pane="bottomLeft" activeCell="A6" sqref="A6:D6"/>
    </sheetView>
  </sheetViews>
  <sheetFormatPr defaultRowHeight="15" x14ac:dyDescent="0.25"/>
  <cols>
    <col min="2" max="2" width="46.140625" customWidth="1"/>
    <col min="4" max="4" width="2.7109375" customWidth="1"/>
    <col min="5" max="5" width="16.5703125" style="74" customWidth="1"/>
    <col min="6" max="6" width="2.5703125" customWidth="1"/>
    <col min="7" max="7" width="5.140625" customWidth="1"/>
    <col min="8" max="8" width="2.7109375" customWidth="1"/>
    <col min="9" max="9" width="19.85546875" style="68" customWidth="1"/>
    <col min="11" max="12" width="16.7109375" customWidth="1"/>
    <col min="13" max="13" width="12.7109375" customWidth="1"/>
    <col min="14" max="15" width="16.7109375" style="166" customWidth="1"/>
    <col min="16" max="16" width="12.7109375" customWidth="1"/>
    <col min="17" max="18" width="16.7109375" style="166" customWidth="1"/>
    <col min="19" max="19" width="12.7109375" customWidth="1"/>
    <col min="20" max="21" width="16.7109375" style="166" customWidth="1"/>
    <col min="22" max="22" width="12.7109375" customWidth="1"/>
    <col min="23" max="23" width="12.7109375" style="166" customWidth="1"/>
    <col min="28" max="28" width="7.7109375" customWidth="1"/>
    <col min="29" max="29" width="1.28515625" customWidth="1"/>
    <col min="30" max="30" width="10" customWidth="1"/>
    <col min="32" max="32" width="16.5703125" style="74" customWidth="1"/>
    <col min="33" max="33" width="2.5703125" customWidth="1"/>
    <col min="34" max="34" width="5.140625" customWidth="1"/>
    <col min="35" max="35" width="2.7109375" customWidth="1"/>
    <col min="36" max="36" width="27.42578125" style="68" customWidth="1"/>
    <col min="40" max="40" width="11.85546875" bestFit="1" customWidth="1"/>
  </cols>
  <sheetData>
    <row r="1" spans="1:59" ht="21" x14ac:dyDescent="0.35">
      <c r="B1" s="65" t="s">
        <v>112</v>
      </c>
      <c r="E1"/>
      <c r="G1" s="74"/>
      <c r="H1" s="100" t="s">
        <v>128</v>
      </c>
      <c r="I1" s="145">
        <f>I93</f>
        <v>0</v>
      </c>
      <c r="K1" s="168"/>
      <c r="L1" s="168"/>
      <c r="M1" s="168"/>
      <c r="N1" s="168"/>
      <c r="O1" s="168"/>
      <c r="P1" s="169"/>
      <c r="Q1" s="168"/>
      <c r="R1" s="168"/>
      <c r="S1" s="169"/>
      <c r="T1" s="168"/>
      <c r="U1" s="168"/>
      <c r="V1" s="169"/>
      <c r="W1" s="169"/>
      <c r="AF1"/>
      <c r="AH1" s="74"/>
      <c r="AI1" s="100" t="s">
        <v>105</v>
      </c>
      <c r="AJ1" s="101">
        <v>1015000</v>
      </c>
    </row>
    <row r="2" spans="1:59" x14ac:dyDescent="0.25">
      <c r="B2" s="51" t="s">
        <v>111</v>
      </c>
      <c r="E2"/>
      <c r="G2" s="74"/>
      <c r="H2" s="100" t="s">
        <v>129</v>
      </c>
      <c r="I2" s="145">
        <v>790000</v>
      </c>
      <c r="K2" s="168"/>
      <c r="L2" s="168"/>
      <c r="M2" s="168"/>
      <c r="N2" s="168"/>
      <c r="O2" s="168"/>
      <c r="P2" s="169"/>
      <c r="Q2" s="168"/>
      <c r="R2" s="168"/>
      <c r="S2" s="169"/>
      <c r="T2" s="168"/>
      <c r="U2" s="168"/>
      <c r="V2" s="169"/>
      <c r="W2" s="169"/>
      <c r="AF2"/>
      <c r="AH2" s="74"/>
      <c r="AI2" s="100" t="s">
        <v>106</v>
      </c>
      <c r="AJ2" s="101">
        <f>AJ93</f>
        <v>0</v>
      </c>
    </row>
    <row r="3" spans="1:59" ht="15.75" x14ac:dyDescent="0.25">
      <c r="B3" s="66" t="s">
        <v>96</v>
      </c>
      <c r="H3" s="100" t="s">
        <v>130</v>
      </c>
      <c r="I3" s="145">
        <v>340441</v>
      </c>
      <c r="K3" s="168"/>
      <c r="L3" s="168"/>
      <c r="M3" s="168"/>
      <c r="N3" s="168"/>
      <c r="O3" s="168"/>
      <c r="P3" s="169"/>
      <c r="Q3" s="168"/>
      <c r="R3" s="168"/>
      <c r="S3" s="169"/>
      <c r="T3" s="168"/>
      <c r="U3" s="168"/>
      <c r="V3" s="169"/>
      <c r="W3" s="169"/>
    </row>
    <row r="4" spans="1:59" x14ac:dyDescent="0.25">
      <c r="I4"/>
      <c r="J4" s="68"/>
      <c r="K4" s="168"/>
      <c r="L4" s="168"/>
      <c r="M4" s="168"/>
      <c r="N4" s="168"/>
      <c r="O4" s="168"/>
      <c r="P4" s="169"/>
      <c r="Q4" s="168"/>
      <c r="R4" s="168"/>
      <c r="S4" s="169"/>
      <c r="T4" s="168"/>
      <c r="U4" s="168"/>
      <c r="V4" s="169"/>
      <c r="W4" s="169"/>
      <c r="AF4"/>
      <c r="AG4" s="74"/>
      <c r="AJ4"/>
      <c r="AK4" s="68"/>
    </row>
    <row r="5" spans="1:59" s="152" customFormat="1" ht="20.100000000000001" customHeight="1" x14ac:dyDescent="0.25">
      <c r="A5" s="197" t="s">
        <v>131</v>
      </c>
      <c r="B5" s="197"/>
      <c r="C5" s="197"/>
      <c r="D5" s="198"/>
      <c r="E5" s="198"/>
      <c r="F5" s="147"/>
      <c r="G5" s="147"/>
      <c r="H5" s="147"/>
      <c r="I5" s="147"/>
      <c r="J5" s="147"/>
      <c r="K5" s="168"/>
      <c r="L5" s="168"/>
      <c r="M5" s="168"/>
      <c r="N5" s="168"/>
      <c r="O5" s="168"/>
      <c r="P5" s="169"/>
      <c r="Q5" s="168"/>
      <c r="R5" s="168"/>
      <c r="S5" s="169"/>
      <c r="T5" s="168"/>
      <c r="U5" s="168"/>
      <c r="V5" s="169"/>
      <c r="W5" s="169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8"/>
      <c r="AN5" s="149"/>
      <c r="AO5" s="150"/>
      <c r="AP5" s="148"/>
      <c r="AQ5" s="149"/>
      <c r="AR5" s="150"/>
      <c r="AS5" s="151"/>
    </row>
    <row r="6" spans="1:59" ht="24.95" customHeight="1" x14ac:dyDescent="0.25">
      <c r="A6" s="199" t="s">
        <v>132</v>
      </c>
      <c r="B6" s="199"/>
      <c r="C6" s="199"/>
      <c r="D6" s="199"/>
      <c r="E6" s="154"/>
      <c r="F6" s="154"/>
      <c r="G6" s="154"/>
      <c r="H6" s="154"/>
      <c r="I6" s="154"/>
      <c r="K6" s="168"/>
      <c r="L6" s="170" t="s">
        <v>103</v>
      </c>
      <c r="M6" s="168"/>
      <c r="N6" s="168"/>
      <c r="O6" s="170"/>
      <c r="P6" s="169"/>
      <c r="Q6" s="168"/>
      <c r="R6" s="170"/>
      <c r="S6" s="169"/>
      <c r="T6" s="168"/>
      <c r="U6" s="170"/>
      <c r="V6" s="169"/>
      <c r="W6" s="169"/>
      <c r="X6" s="154" t="s">
        <v>133</v>
      </c>
      <c r="Y6" s="153"/>
      <c r="Z6" s="154" t="s">
        <v>134</v>
      </c>
      <c r="AA6" s="154"/>
      <c r="AB6" s="153"/>
      <c r="AC6" s="154" t="s">
        <v>135</v>
      </c>
      <c r="AD6" s="154"/>
      <c r="AE6" s="153"/>
      <c r="AF6" s="154" t="s">
        <v>136</v>
      </c>
      <c r="AG6" s="154"/>
      <c r="AJ6"/>
    </row>
    <row r="7" spans="1:59" s="157" customFormat="1" ht="30" customHeight="1" x14ac:dyDescent="0.25">
      <c r="A7" s="161"/>
      <c r="B7" s="161"/>
      <c r="C7" s="161"/>
      <c r="D7" s="162"/>
      <c r="E7" s="154"/>
      <c r="F7" s="154"/>
      <c r="G7" s="154"/>
      <c r="H7" s="154"/>
      <c r="I7" s="154"/>
      <c r="J7" s="153"/>
      <c r="K7" s="168"/>
      <c r="L7" s="168"/>
      <c r="M7" s="168"/>
      <c r="N7" s="195" t="s">
        <v>139</v>
      </c>
      <c r="O7" s="196"/>
      <c r="P7" s="167"/>
      <c r="Q7" s="195" t="s">
        <v>141</v>
      </c>
      <c r="R7" s="196"/>
      <c r="S7" s="167"/>
      <c r="T7" s="195" t="s">
        <v>140</v>
      </c>
      <c r="U7" s="196"/>
      <c r="V7" s="171"/>
      <c r="W7" s="171"/>
      <c r="X7" s="155" t="s">
        <v>137</v>
      </c>
      <c r="Y7" s="156"/>
      <c r="Z7" s="155" t="s">
        <v>137</v>
      </c>
      <c r="AA7" s="155" t="s">
        <v>138</v>
      </c>
      <c r="AB7" s="156"/>
      <c r="AC7" s="155" t="s">
        <v>137</v>
      </c>
      <c r="AD7" s="155" t="s">
        <v>138</v>
      </c>
      <c r="AE7" s="156"/>
      <c r="AF7" s="155" t="s">
        <v>137</v>
      </c>
      <c r="AG7" s="155" t="s">
        <v>138</v>
      </c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</row>
    <row r="8" spans="1:59" ht="18" x14ac:dyDescent="0.25">
      <c r="A8" s="2"/>
      <c r="B8" s="2"/>
      <c r="C8" s="2"/>
      <c r="D8" s="2"/>
      <c r="E8" s="163"/>
      <c r="F8" s="2"/>
      <c r="G8" s="2"/>
      <c r="H8" s="2"/>
      <c r="I8" s="164"/>
      <c r="K8" s="195" t="s">
        <v>143</v>
      </c>
      <c r="L8" s="196"/>
      <c r="M8" s="172"/>
      <c r="N8" s="195" t="s">
        <v>142</v>
      </c>
      <c r="O8" s="196"/>
      <c r="P8" s="167"/>
      <c r="Q8" s="195" t="s">
        <v>145</v>
      </c>
      <c r="R8" s="196"/>
      <c r="S8" s="167"/>
      <c r="T8" s="195" t="s">
        <v>148</v>
      </c>
      <c r="U8" s="196"/>
      <c r="V8" s="171"/>
      <c r="W8" s="171"/>
    </row>
    <row r="9" spans="1:59" ht="15.75" x14ac:dyDescent="0.25">
      <c r="A9" s="158" t="s">
        <v>0</v>
      </c>
      <c r="B9" s="158" t="s">
        <v>1</v>
      </c>
      <c r="C9" s="158" t="s">
        <v>2</v>
      </c>
      <c r="D9" s="158" t="s">
        <v>3</v>
      </c>
      <c r="E9" s="159" t="s">
        <v>4</v>
      </c>
      <c r="F9" s="158" t="s">
        <v>5</v>
      </c>
      <c r="G9" s="158" t="s">
        <v>6</v>
      </c>
      <c r="H9" s="158" t="s">
        <v>7</v>
      </c>
      <c r="I9" s="160" t="s">
        <v>8</v>
      </c>
      <c r="K9" s="159" t="s">
        <v>137</v>
      </c>
      <c r="L9" s="160" t="s">
        <v>138</v>
      </c>
      <c r="N9" s="159" t="s">
        <v>137</v>
      </c>
      <c r="O9" s="160" t="s">
        <v>138</v>
      </c>
      <c r="Q9" s="159" t="s">
        <v>137</v>
      </c>
      <c r="R9" s="160" t="s">
        <v>138</v>
      </c>
      <c r="T9" s="159" t="s">
        <v>137</v>
      </c>
      <c r="U9" s="160" t="s">
        <v>138</v>
      </c>
      <c r="V9" s="166"/>
      <c r="AD9" s="59"/>
      <c r="AF9" s="75" t="s">
        <v>4</v>
      </c>
      <c r="AG9" s="58" t="s">
        <v>5</v>
      </c>
      <c r="AH9" s="58" t="s">
        <v>6</v>
      </c>
      <c r="AI9" s="58" t="s">
        <v>7</v>
      </c>
      <c r="AJ9" s="69" t="s">
        <v>8</v>
      </c>
    </row>
    <row r="10" spans="1:59" ht="16.5" thickBot="1" x14ac:dyDescent="0.3">
      <c r="C10" s="97" t="s">
        <v>103</v>
      </c>
      <c r="E10" s="88" t="s">
        <v>103</v>
      </c>
      <c r="J10" s="2"/>
      <c r="K10" s="159" t="s">
        <v>103</v>
      </c>
      <c r="L10" s="160" t="s">
        <v>103</v>
      </c>
      <c r="M10" s="173" t="s">
        <v>103</v>
      </c>
      <c r="N10" s="159"/>
      <c r="O10" s="160"/>
      <c r="P10" s="173"/>
      <c r="Q10" s="159"/>
      <c r="R10" s="160"/>
      <c r="S10" s="173"/>
      <c r="T10" s="159"/>
      <c r="U10" s="160"/>
      <c r="V10" s="166"/>
      <c r="AF10" s="88" t="s">
        <v>103</v>
      </c>
    </row>
    <row r="11" spans="1:59" ht="20.45" customHeight="1" thickBot="1" x14ac:dyDescent="0.3">
      <c r="A11" s="10">
        <v>120</v>
      </c>
      <c r="B11" s="11" t="s">
        <v>9</v>
      </c>
      <c r="C11" s="13">
        <v>315</v>
      </c>
      <c r="D11" s="13" t="s">
        <v>3</v>
      </c>
      <c r="E11" s="98">
        <v>0</v>
      </c>
      <c r="F11" s="13" t="s">
        <v>5</v>
      </c>
      <c r="G11" s="13" t="s">
        <v>10</v>
      </c>
      <c r="H11" s="13" t="s">
        <v>7</v>
      </c>
      <c r="I11" s="181">
        <f t="shared" ref="I11:I42" si="0">C11*E11</f>
        <v>0</v>
      </c>
      <c r="J11" s="2"/>
      <c r="K11" s="180">
        <v>38</v>
      </c>
      <c r="L11" s="70">
        <f>$C$11*K11</f>
        <v>11970</v>
      </c>
      <c r="M11" s="174"/>
      <c r="N11" s="180">
        <v>0.01</v>
      </c>
      <c r="O11" s="70">
        <f>$C$11*N11</f>
        <v>3.15</v>
      </c>
      <c r="P11" s="174"/>
      <c r="Q11" s="180">
        <v>55</v>
      </c>
      <c r="R11" s="70">
        <f>$C$11*Q11</f>
        <v>17325</v>
      </c>
      <c r="S11" s="174"/>
      <c r="T11" s="180">
        <v>30</v>
      </c>
      <c r="U11" s="70">
        <f>$C$11*T11</f>
        <v>9450</v>
      </c>
      <c r="V11" s="168"/>
      <c r="W11" s="168"/>
      <c r="X11" s="165"/>
      <c r="Y11" s="165"/>
      <c r="Z11" s="165"/>
      <c r="AA11" s="2"/>
      <c r="AD11" s="1"/>
      <c r="AF11" s="98">
        <v>38</v>
      </c>
      <c r="AG11" s="13" t="s">
        <v>5</v>
      </c>
      <c r="AH11" s="13" t="s">
        <v>10</v>
      </c>
      <c r="AI11" s="13" t="s">
        <v>7</v>
      </c>
      <c r="AJ11" s="70">
        <f t="shared" ref="AJ11:AJ67" si="1">AD11*AF11</f>
        <v>0</v>
      </c>
    </row>
    <row r="12" spans="1:59" ht="20.45" customHeight="1" thickBot="1" x14ac:dyDescent="0.3">
      <c r="A12" s="31">
        <v>121</v>
      </c>
      <c r="B12" s="5" t="s">
        <v>11</v>
      </c>
      <c r="C12" s="4">
        <v>10</v>
      </c>
      <c r="D12" s="4" t="s">
        <v>3</v>
      </c>
      <c r="E12" s="99">
        <v>0</v>
      </c>
      <c r="F12" s="4" t="s">
        <v>5</v>
      </c>
      <c r="G12" s="4" t="s">
        <v>10</v>
      </c>
      <c r="H12" s="4" t="s">
        <v>7</v>
      </c>
      <c r="I12" s="183">
        <f t="shared" si="0"/>
        <v>0</v>
      </c>
      <c r="J12" s="2"/>
      <c r="K12" s="182">
        <v>125</v>
      </c>
      <c r="L12" s="72">
        <f>$C$12*K12</f>
        <v>1250</v>
      </c>
      <c r="M12" s="174"/>
      <c r="N12" s="182">
        <v>100</v>
      </c>
      <c r="O12" s="72">
        <f>$C$12*N12</f>
        <v>1000</v>
      </c>
      <c r="P12" s="174"/>
      <c r="Q12" s="182">
        <v>260</v>
      </c>
      <c r="R12" s="72">
        <f>$C$12*Q12</f>
        <v>2600</v>
      </c>
      <c r="S12" s="174"/>
      <c r="T12" s="182">
        <v>1</v>
      </c>
      <c r="U12" s="72">
        <f>$C$12*T12</f>
        <v>10</v>
      </c>
      <c r="V12" s="168"/>
      <c r="W12" s="168"/>
      <c r="X12" s="165"/>
      <c r="Y12" s="165"/>
      <c r="Z12" s="165"/>
      <c r="AA12" s="2"/>
      <c r="AD12" s="1"/>
      <c r="AF12" s="99">
        <v>125</v>
      </c>
      <c r="AG12" s="4" t="s">
        <v>5</v>
      </c>
      <c r="AH12" s="4" t="s">
        <v>10</v>
      </c>
      <c r="AI12" s="4" t="s">
        <v>7</v>
      </c>
      <c r="AJ12" s="71">
        <f t="shared" si="1"/>
        <v>0</v>
      </c>
    </row>
    <row r="13" spans="1:59" ht="20.45" customHeight="1" thickBot="1" x14ac:dyDescent="0.3">
      <c r="A13" s="10">
        <v>129</v>
      </c>
      <c r="B13" s="11" t="s">
        <v>15</v>
      </c>
      <c r="C13" s="12">
        <v>3000</v>
      </c>
      <c r="D13" s="13" t="s">
        <v>3</v>
      </c>
      <c r="E13" s="107">
        <v>0</v>
      </c>
      <c r="F13" s="13" t="s">
        <v>5</v>
      </c>
      <c r="G13" s="13" t="s">
        <v>13</v>
      </c>
      <c r="H13" s="13" t="s">
        <v>7</v>
      </c>
      <c r="I13" s="181">
        <f t="shared" si="0"/>
        <v>0</v>
      </c>
      <c r="J13" s="2"/>
      <c r="K13" s="184">
        <v>5</v>
      </c>
      <c r="L13" s="70">
        <f>$C$13*K13</f>
        <v>15000</v>
      </c>
      <c r="M13" s="174"/>
      <c r="N13" s="184">
        <v>4.75</v>
      </c>
      <c r="O13" s="70">
        <f>$C$13*N13</f>
        <v>14250</v>
      </c>
      <c r="P13" s="174"/>
      <c r="Q13" s="184">
        <v>7</v>
      </c>
      <c r="R13" s="70">
        <f>$C$13*Q13</f>
        <v>21000</v>
      </c>
      <c r="S13" s="174"/>
      <c r="T13" s="184">
        <v>5</v>
      </c>
      <c r="U13" s="70">
        <f>$C$13*T13</f>
        <v>15000</v>
      </c>
      <c r="V13" s="168"/>
      <c r="W13" s="168"/>
      <c r="X13" s="165"/>
      <c r="Y13" s="165"/>
      <c r="Z13" s="165"/>
      <c r="AA13" s="2"/>
      <c r="AD13" s="1"/>
      <c r="AF13" s="89">
        <v>5</v>
      </c>
      <c r="AG13" s="13" t="s">
        <v>5</v>
      </c>
      <c r="AH13" s="13" t="s">
        <v>13</v>
      </c>
      <c r="AI13" s="13" t="s">
        <v>7</v>
      </c>
      <c r="AJ13" s="70">
        <f t="shared" si="1"/>
        <v>0</v>
      </c>
    </row>
    <row r="14" spans="1:59" ht="19.899999999999999" customHeight="1" thickBot="1" x14ac:dyDescent="0.3">
      <c r="A14" s="6">
        <v>129.01</v>
      </c>
      <c r="B14" s="7" t="s">
        <v>14</v>
      </c>
      <c r="C14" s="8">
        <v>3000</v>
      </c>
      <c r="D14" s="9" t="s">
        <v>3</v>
      </c>
      <c r="E14" s="108">
        <v>0</v>
      </c>
      <c r="F14" s="9" t="s">
        <v>5</v>
      </c>
      <c r="G14" s="9" t="s">
        <v>13</v>
      </c>
      <c r="H14" s="9" t="s">
        <v>7</v>
      </c>
      <c r="I14" s="183">
        <f t="shared" si="0"/>
        <v>0</v>
      </c>
      <c r="J14" s="2"/>
      <c r="K14" s="185">
        <v>5.25</v>
      </c>
      <c r="L14" s="72">
        <f>$C$14*K14</f>
        <v>15750</v>
      </c>
      <c r="M14" s="174"/>
      <c r="N14" s="185">
        <v>4.75</v>
      </c>
      <c r="O14" s="72">
        <f>$C$14*N14</f>
        <v>14250</v>
      </c>
      <c r="P14" s="174"/>
      <c r="Q14" s="185">
        <v>7</v>
      </c>
      <c r="R14" s="72">
        <f>$C$14*Q14</f>
        <v>21000</v>
      </c>
      <c r="S14" s="174"/>
      <c r="T14" s="185">
        <v>6</v>
      </c>
      <c r="U14" s="72">
        <f>$C$14*T14</f>
        <v>18000</v>
      </c>
      <c r="V14" s="168"/>
      <c r="W14" s="168"/>
      <c r="X14" s="165"/>
      <c r="Y14" s="165"/>
      <c r="Z14" s="165"/>
      <c r="AA14" s="2"/>
      <c r="AD14" s="1"/>
      <c r="AF14" s="90">
        <v>5.25</v>
      </c>
      <c r="AG14" s="9" t="s">
        <v>5</v>
      </c>
      <c r="AH14" s="9" t="s">
        <v>13</v>
      </c>
      <c r="AI14" s="9" t="s">
        <v>7</v>
      </c>
      <c r="AJ14" s="102">
        <f t="shared" si="1"/>
        <v>0</v>
      </c>
    </row>
    <row r="15" spans="1:59" ht="19.899999999999999" customHeight="1" thickBot="1" x14ac:dyDescent="0.3">
      <c r="A15" s="10">
        <v>129.02000000000001</v>
      </c>
      <c r="B15" s="11" t="s">
        <v>16</v>
      </c>
      <c r="C15" s="12">
        <v>3000</v>
      </c>
      <c r="D15" s="13" t="s">
        <v>3</v>
      </c>
      <c r="E15" s="107">
        <v>0</v>
      </c>
      <c r="F15" s="13" t="s">
        <v>5</v>
      </c>
      <c r="G15" s="13" t="s">
        <v>13</v>
      </c>
      <c r="H15" s="13" t="s">
        <v>7</v>
      </c>
      <c r="I15" s="181">
        <f t="shared" si="0"/>
        <v>0</v>
      </c>
      <c r="J15" s="2"/>
      <c r="K15" s="184">
        <v>7</v>
      </c>
      <c r="L15" s="70">
        <f>$C$15*K15</f>
        <v>21000</v>
      </c>
      <c r="M15" s="174"/>
      <c r="N15" s="184">
        <v>0.01</v>
      </c>
      <c r="O15" s="70">
        <f>$C$15*N15</f>
        <v>30</v>
      </c>
      <c r="P15" s="174"/>
      <c r="Q15" s="184">
        <v>7</v>
      </c>
      <c r="R15" s="70">
        <f>$C$15*Q15</f>
        <v>21000</v>
      </c>
      <c r="S15" s="174"/>
      <c r="T15" s="184">
        <v>6</v>
      </c>
      <c r="U15" s="70">
        <f>$C$15*T15</f>
        <v>18000</v>
      </c>
      <c r="V15" s="168"/>
      <c r="W15" s="168"/>
      <c r="X15" s="165"/>
      <c r="Y15" s="165"/>
      <c r="Z15" s="165"/>
      <c r="AA15" s="2"/>
      <c r="AD15" s="1"/>
      <c r="AF15" s="89">
        <v>7</v>
      </c>
      <c r="AG15" s="13" t="s">
        <v>5</v>
      </c>
      <c r="AH15" s="13" t="s">
        <v>13</v>
      </c>
      <c r="AI15" s="13" t="s">
        <v>7</v>
      </c>
      <c r="AJ15" s="70">
        <f t="shared" si="1"/>
        <v>0</v>
      </c>
    </row>
    <row r="16" spans="1:59" ht="19.899999999999999" customHeight="1" thickBot="1" x14ac:dyDescent="0.3">
      <c r="A16" s="6">
        <v>129.1</v>
      </c>
      <c r="B16" s="67" t="s">
        <v>17</v>
      </c>
      <c r="C16" s="9">
        <v>225</v>
      </c>
      <c r="D16" s="9" t="s">
        <v>3</v>
      </c>
      <c r="E16" s="109">
        <v>0</v>
      </c>
      <c r="F16" s="9" t="s">
        <v>5</v>
      </c>
      <c r="G16" s="9" t="s">
        <v>13</v>
      </c>
      <c r="H16" s="9" t="s">
        <v>7</v>
      </c>
      <c r="I16" s="183">
        <f t="shared" si="0"/>
        <v>0</v>
      </c>
      <c r="J16" s="2"/>
      <c r="K16" s="186">
        <v>5</v>
      </c>
      <c r="L16" s="72">
        <f>$C$16*K16</f>
        <v>1125</v>
      </c>
      <c r="M16" s="174"/>
      <c r="N16" s="186">
        <v>0.01</v>
      </c>
      <c r="O16" s="72">
        <f>$C$16*N16</f>
        <v>2.25</v>
      </c>
      <c r="P16" s="174"/>
      <c r="Q16" s="186">
        <v>40</v>
      </c>
      <c r="R16" s="72">
        <f>$C$16*Q16</f>
        <v>9000</v>
      </c>
      <c r="S16" s="174"/>
      <c r="T16" s="186">
        <v>5</v>
      </c>
      <c r="U16" s="72">
        <f>$C$16*T16</f>
        <v>1125</v>
      </c>
      <c r="V16" s="168"/>
      <c r="W16" s="168"/>
      <c r="X16" s="165"/>
      <c r="Y16" s="165"/>
      <c r="Z16" s="165"/>
      <c r="AA16" s="2"/>
      <c r="AD16" s="1"/>
      <c r="AF16" s="91">
        <v>5</v>
      </c>
      <c r="AG16" s="9" t="s">
        <v>5</v>
      </c>
      <c r="AH16" s="9" t="s">
        <v>13</v>
      </c>
      <c r="AI16" s="9" t="s">
        <v>7</v>
      </c>
      <c r="AJ16" s="71">
        <f t="shared" si="1"/>
        <v>0</v>
      </c>
    </row>
    <row r="17" spans="1:36" ht="19.899999999999999" customHeight="1" thickBot="1" x14ac:dyDescent="0.3">
      <c r="A17" s="10">
        <v>141.1</v>
      </c>
      <c r="B17" s="11" t="s">
        <v>18</v>
      </c>
      <c r="C17" s="12">
        <v>5</v>
      </c>
      <c r="D17" s="13" t="s">
        <v>3</v>
      </c>
      <c r="E17" s="107">
        <v>0</v>
      </c>
      <c r="F17" s="13" t="s">
        <v>5</v>
      </c>
      <c r="G17" s="13" t="s">
        <v>10</v>
      </c>
      <c r="H17" s="13" t="s">
        <v>7</v>
      </c>
      <c r="I17" s="181">
        <f t="shared" si="0"/>
        <v>0</v>
      </c>
      <c r="J17" s="2"/>
      <c r="K17" s="184">
        <v>100</v>
      </c>
      <c r="L17" s="70">
        <f>$C$17*K17</f>
        <v>500</v>
      </c>
      <c r="M17" s="174"/>
      <c r="N17" s="184">
        <v>0.01</v>
      </c>
      <c r="O17" s="70">
        <f>$C$17*N17</f>
        <v>0.05</v>
      </c>
      <c r="P17" s="174"/>
      <c r="Q17" s="184">
        <v>85</v>
      </c>
      <c r="R17" s="70">
        <f>$C$17*Q17</f>
        <v>425</v>
      </c>
      <c r="S17" s="174"/>
      <c r="T17" s="184">
        <v>1</v>
      </c>
      <c r="U17" s="70">
        <f>$C$17*T17</f>
        <v>5</v>
      </c>
      <c r="V17" s="168"/>
      <c r="W17" s="168"/>
      <c r="X17" s="165"/>
      <c r="Y17" s="165"/>
      <c r="Z17" s="165"/>
      <c r="AA17" s="2"/>
      <c r="AD17" s="1"/>
      <c r="AF17" s="89">
        <v>100</v>
      </c>
      <c r="AG17" s="13" t="s">
        <v>5</v>
      </c>
      <c r="AH17" s="13" t="s">
        <v>10</v>
      </c>
      <c r="AI17" s="13" t="s">
        <v>7</v>
      </c>
      <c r="AJ17" s="70">
        <f t="shared" si="1"/>
        <v>0</v>
      </c>
    </row>
    <row r="18" spans="1:36" ht="19.899999999999999" customHeight="1" thickBot="1" x14ac:dyDescent="0.3">
      <c r="A18" s="27">
        <v>151</v>
      </c>
      <c r="B18" s="26" t="s">
        <v>19</v>
      </c>
      <c r="C18" s="28">
        <v>300</v>
      </c>
      <c r="D18" s="29" t="s">
        <v>3</v>
      </c>
      <c r="E18" s="77">
        <v>0</v>
      </c>
      <c r="F18" s="29" t="s">
        <v>5</v>
      </c>
      <c r="G18" s="29" t="s">
        <v>10</v>
      </c>
      <c r="H18" s="29" t="s">
        <v>7</v>
      </c>
      <c r="I18" s="183">
        <f t="shared" si="0"/>
        <v>0</v>
      </c>
      <c r="J18" s="2"/>
      <c r="K18" s="187">
        <v>40</v>
      </c>
      <c r="L18" s="72">
        <f>$C$18*K18</f>
        <v>12000</v>
      </c>
      <c r="M18" s="174"/>
      <c r="N18" s="187">
        <v>40</v>
      </c>
      <c r="O18" s="72">
        <f>$C$18*N18</f>
        <v>12000</v>
      </c>
      <c r="P18" s="174"/>
      <c r="Q18" s="187">
        <v>80</v>
      </c>
      <c r="R18" s="72">
        <f>$C$18*Q18</f>
        <v>24000</v>
      </c>
      <c r="S18" s="174"/>
      <c r="T18" s="187">
        <v>1</v>
      </c>
      <c r="U18" s="72">
        <f>$C$18*T18</f>
        <v>300</v>
      </c>
      <c r="V18" s="168"/>
      <c r="W18" s="168"/>
      <c r="X18" s="165"/>
      <c r="Y18" s="165"/>
      <c r="Z18" s="165"/>
      <c r="AA18" s="2"/>
      <c r="AD18" s="1"/>
      <c r="AF18" s="77">
        <v>40</v>
      </c>
      <c r="AG18" s="29" t="s">
        <v>5</v>
      </c>
      <c r="AH18" s="29" t="s">
        <v>10</v>
      </c>
      <c r="AI18" s="29" t="s">
        <v>7</v>
      </c>
      <c r="AJ18" s="71">
        <f t="shared" si="1"/>
        <v>0</v>
      </c>
    </row>
    <row r="19" spans="1:36" ht="19.899999999999999" customHeight="1" thickBot="1" x14ac:dyDescent="0.3">
      <c r="A19" s="10">
        <v>153</v>
      </c>
      <c r="B19" s="11" t="s">
        <v>20</v>
      </c>
      <c r="C19" s="13">
        <v>10</v>
      </c>
      <c r="D19" s="13" t="s">
        <v>3</v>
      </c>
      <c r="E19" s="98">
        <v>0</v>
      </c>
      <c r="F19" s="13" t="s">
        <v>5</v>
      </c>
      <c r="G19" s="13" t="s">
        <v>10</v>
      </c>
      <c r="H19" s="13" t="s">
        <v>7</v>
      </c>
      <c r="I19" s="181">
        <f t="shared" si="0"/>
        <v>0</v>
      </c>
      <c r="J19" s="2"/>
      <c r="K19" s="180">
        <v>150</v>
      </c>
      <c r="L19" s="70">
        <f>$C$19*K19</f>
        <v>1500</v>
      </c>
      <c r="M19" s="174"/>
      <c r="N19" s="180">
        <v>0.01</v>
      </c>
      <c r="O19" s="70">
        <f>$C$19*N19</f>
        <v>0.1</v>
      </c>
      <c r="P19" s="174"/>
      <c r="Q19" s="180">
        <v>125</v>
      </c>
      <c r="R19" s="70">
        <f>$C$19*Q19</f>
        <v>1250</v>
      </c>
      <c r="S19" s="174"/>
      <c r="T19" s="180">
        <v>200</v>
      </c>
      <c r="U19" s="70">
        <f>$C$19*T19</f>
        <v>2000</v>
      </c>
      <c r="V19" s="177"/>
      <c r="W19" s="177"/>
      <c r="X19" s="165"/>
      <c r="Y19" s="165"/>
      <c r="Z19" s="165"/>
      <c r="AA19" s="2"/>
      <c r="AD19" s="1"/>
      <c r="AF19" s="78">
        <v>150</v>
      </c>
      <c r="AG19" s="16" t="s">
        <v>5</v>
      </c>
      <c r="AH19" s="16" t="s">
        <v>10</v>
      </c>
      <c r="AI19" s="16" t="s">
        <v>7</v>
      </c>
      <c r="AJ19" s="70">
        <f t="shared" si="1"/>
        <v>0</v>
      </c>
    </row>
    <row r="20" spans="1:36" ht="19.899999999999999" customHeight="1" thickBot="1" x14ac:dyDescent="0.3">
      <c r="A20" s="31">
        <v>170</v>
      </c>
      <c r="B20" s="5" t="s">
        <v>21</v>
      </c>
      <c r="C20" s="4">
        <v>2500</v>
      </c>
      <c r="D20" s="4" t="s">
        <v>3</v>
      </c>
      <c r="E20" s="99">
        <v>0</v>
      </c>
      <c r="F20" s="4" t="s">
        <v>5</v>
      </c>
      <c r="G20" s="4" t="s">
        <v>13</v>
      </c>
      <c r="H20" s="4" t="s">
        <v>7</v>
      </c>
      <c r="I20" s="183">
        <f t="shared" si="0"/>
        <v>0</v>
      </c>
      <c r="J20" s="2"/>
      <c r="K20" s="182">
        <v>7.5</v>
      </c>
      <c r="L20" s="72">
        <f>$C$20*K20</f>
        <v>18750</v>
      </c>
      <c r="M20" s="174"/>
      <c r="N20" s="182">
        <v>8</v>
      </c>
      <c r="O20" s="72">
        <f>$C$20*N20</f>
        <v>20000</v>
      </c>
      <c r="P20" s="174"/>
      <c r="Q20" s="182">
        <v>9</v>
      </c>
      <c r="R20" s="72">
        <f>$C$20*Q20</f>
        <v>22500</v>
      </c>
      <c r="S20" s="174"/>
      <c r="T20" s="182">
        <v>10</v>
      </c>
      <c r="U20" s="72">
        <f>$C$20*T20</f>
        <v>25000</v>
      </c>
      <c r="V20" s="177"/>
      <c r="W20" s="177"/>
      <c r="X20" s="165"/>
      <c r="Y20" s="165"/>
      <c r="Z20" s="165"/>
      <c r="AA20" s="2"/>
      <c r="AD20" s="1"/>
      <c r="AF20" s="79">
        <v>7.5</v>
      </c>
      <c r="AG20" s="9" t="s">
        <v>5</v>
      </c>
      <c r="AH20" s="9" t="s">
        <v>13</v>
      </c>
      <c r="AI20" s="9" t="s">
        <v>7</v>
      </c>
      <c r="AJ20" s="71">
        <f t="shared" si="1"/>
        <v>0</v>
      </c>
    </row>
    <row r="21" spans="1:36" ht="19.899999999999999" customHeight="1" thickBot="1" x14ac:dyDescent="0.3">
      <c r="A21" s="10">
        <v>201</v>
      </c>
      <c r="B21" s="11" t="s">
        <v>22</v>
      </c>
      <c r="C21" s="12">
        <v>1</v>
      </c>
      <c r="D21" s="13" t="s">
        <v>3</v>
      </c>
      <c r="E21" s="107">
        <v>0</v>
      </c>
      <c r="F21" s="13" t="s">
        <v>5</v>
      </c>
      <c r="G21" s="13" t="s">
        <v>23</v>
      </c>
      <c r="H21" s="13" t="s">
        <v>7</v>
      </c>
      <c r="I21" s="181">
        <f t="shared" si="0"/>
        <v>0</v>
      </c>
      <c r="J21" s="2"/>
      <c r="K21" s="184">
        <v>5000</v>
      </c>
      <c r="L21" s="70">
        <f>$C$21*K21</f>
        <v>5000</v>
      </c>
      <c r="M21" s="174"/>
      <c r="N21" s="184">
        <v>500</v>
      </c>
      <c r="O21" s="70">
        <f>$C$21*N21</f>
        <v>500</v>
      </c>
      <c r="P21" s="174"/>
      <c r="Q21" s="184">
        <v>6000</v>
      </c>
      <c r="R21" s="70">
        <f>$C$21*Q21</f>
        <v>6000</v>
      </c>
      <c r="S21" s="174"/>
      <c r="T21" s="184">
        <v>5000</v>
      </c>
      <c r="U21" s="70">
        <f>$C$21*T21</f>
        <v>5000</v>
      </c>
      <c r="V21" s="177"/>
      <c r="W21" s="177"/>
      <c r="X21" s="165"/>
      <c r="Y21" s="165"/>
      <c r="Z21" s="165"/>
      <c r="AA21" s="2"/>
      <c r="AD21" s="1"/>
      <c r="AF21" s="80">
        <v>5000</v>
      </c>
      <c r="AG21" s="17" t="s">
        <v>5</v>
      </c>
      <c r="AH21" s="17" t="s">
        <v>23</v>
      </c>
      <c r="AI21" s="17" t="s">
        <v>7</v>
      </c>
      <c r="AJ21" s="71">
        <f t="shared" si="1"/>
        <v>0</v>
      </c>
    </row>
    <row r="22" spans="1:36" ht="19.899999999999999" customHeight="1" thickBot="1" x14ac:dyDescent="0.3">
      <c r="A22" s="6">
        <v>202</v>
      </c>
      <c r="B22" s="7" t="s">
        <v>24</v>
      </c>
      <c r="C22" s="8">
        <v>1</v>
      </c>
      <c r="D22" s="9" t="s">
        <v>3</v>
      </c>
      <c r="E22" s="108">
        <v>0</v>
      </c>
      <c r="F22" s="9" t="s">
        <v>5</v>
      </c>
      <c r="G22" s="9" t="s">
        <v>23</v>
      </c>
      <c r="H22" s="9" t="s">
        <v>7</v>
      </c>
      <c r="I22" s="183">
        <f t="shared" si="0"/>
        <v>0</v>
      </c>
      <c r="J22" s="2"/>
      <c r="K22" s="185">
        <v>6000</v>
      </c>
      <c r="L22" s="72">
        <f>$C$22*K22</f>
        <v>6000</v>
      </c>
      <c r="M22" s="174"/>
      <c r="N22" s="185">
        <v>500</v>
      </c>
      <c r="O22" s="72">
        <f>$C$22*N22</f>
        <v>500</v>
      </c>
      <c r="P22" s="174"/>
      <c r="Q22" s="185">
        <v>6000</v>
      </c>
      <c r="R22" s="72">
        <f>$C$22*Q22</f>
        <v>6000</v>
      </c>
      <c r="S22" s="175"/>
      <c r="T22" s="185">
        <v>6000</v>
      </c>
      <c r="U22" s="72">
        <f>$C$22*T22</f>
        <v>6000</v>
      </c>
      <c r="V22" s="177"/>
      <c r="W22" s="177"/>
      <c r="X22" s="165"/>
      <c r="Y22" s="165"/>
      <c r="Z22" s="165"/>
      <c r="AA22" s="2"/>
      <c r="AD22" s="1"/>
      <c r="AF22" s="81">
        <v>6000</v>
      </c>
      <c r="AG22" s="13" t="s">
        <v>5</v>
      </c>
      <c r="AH22" s="13" t="s">
        <v>23</v>
      </c>
      <c r="AI22" s="13" t="s">
        <v>7</v>
      </c>
      <c r="AJ22" s="70">
        <f t="shared" si="1"/>
        <v>0</v>
      </c>
    </row>
    <row r="23" spans="1:36" ht="19.899999999999999" customHeight="1" thickBot="1" x14ac:dyDescent="0.3">
      <c r="A23" s="10">
        <v>204</v>
      </c>
      <c r="B23" s="11" t="s">
        <v>25</v>
      </c>
      <c r="C23" s="12">
        <v>1</v>
      </c>
      <c r="D23" s="13" t="s">
        <v>3</v>
      </c>
      <c r="E23" s="107">
        <v>0</v>
      </c>
      <c r="F23" s="13" t="s">
        <v>5</v>
      </c>
      <c r="G23" s="13" t="s">
        <v>23</v>
      </c>
      <c r="H23" s="13" t="s">
        <v>7</v>
      </c>
      <c r="I23" s="181">
        <f t="shared" si="0"/>
        <v>0</v>
      </c>
      <c r="J23" s="2"/>
      <c r="K23" s="184">
        <v>2575</v>
      </c>
      <c r="L23" s="70">
        <f>$C$23*K23</f>
        <v>2575</v>
      </c>
      <c r="M23" s="174"/>
      <c r="N23" s="184">
        <v>500</v>
      </c>
      <c r="O23" s="70">
        <f>$C$23*N23</f>
        <v>500</v>
      </c>
      <c r="P23" s="175"/>
      <c r="Q23" s="184">
        <v>3500</v>
      </c>
      <c r="R23" s="70">
        <f>$C$23*Q23</f>
        <v>3500</v>
      </c>
      <c r="S23" s="175"/>
      <c r="T23" s="184">
        <v>4000</v>
      </c>
      <c r="U23" s="70">
        <f>$C$23*T23</f>
        <v>4000</v>
      </c>
      <c r="V23" s="177"/>
      <c r="W23" s="177"/>
      <c r="X23" s="165"/>
      <c r="Y23" s="165"/>
      <c r="Z23" s="165"/>
      <c r="AA23" s="2"/>
      <c r="AD23" s="1"/>
      <c r="AF23" s="82">
        <v>2575</v>
      </c>
      <c r="AG23" s="37" t="s">
        <v>5</v>
      </c>
      <c r="AH23" s="37" t="s">
        <v>23</v>
      </c>
      <c r="AI23" s="38" t="s">
        <v>7</v>
      </c>
      <c r="AJ23" s="71">
        <f t="shared" si="1"/>
        <v>0</v>
      </c>
    </row>
    <row r="24" spans="1:36" ht="19.899999999999999" customHeight="1" thickBot="1" x14ac:dyDescent="0.3">
      <c r="A24" s="6">
        <v>205</v>
      </c>
      <c r="B24" s="67" t="s">
        <v>26</v>
      </c>
      <c r="C24" s="9">
        <v>1</v>
      </c>
      <c r="D24" s="9" t="s">
        <v>3</v>
      </c>
      <c r="E24" s="109">
        <v>0</v>
      </c>
      <c r="F24" s="9" t="s">
        <v>5</v>
      </c>
      <c r="G24" s="9" t="s">
        <v>23</v>
      </c>
      <c r="H24" s="9" t="s">
        <v>7</v>
      </c>
      <c r="I24" s="183">
        <f t="shared" si="0"/>
        <v>0</v>
      </c>
      <c r="J24" s="2"/>
      <c r="K24" s="186">
        <v>6197.84</v>
      </c>
      <c r="L24" s="72">
        <f>$C$24*K24</f>
        <v>6197.84</v>
      </c>
      <c r="M24" s="175"/>
      <c r="N24" s="186">
        <v>500</v>
      </c>
      <c r="O24" s="72">
        <f>$C$24*N24</f>
        <v>500</v>
      </c>
      <c r="P24" s="175"/>
      <c r="Q24" s="186">
        <v>6000</v>
      </c>
      <c r="R24" s="72">
        <f>$C$24*Q24</f>
        <v>6000</v>
      </c>
      <c r="S24" s="175"/>
      <c r="T24" s="186">
        <v>7500</v>
      </c>
      <c r="U24" s="72">
        <f>$C$24*T24</f>
        <v>7500</v>
      </c>
      <c r="V24" s="177"/>
      <c r="W24" s="177"/>
      <c r="X24" s="165"/>
      <c r="Y24" s="165"/>
      <c r="Z24" s="165"/>
      <c r="AA24" s="2"/>
      <c r="AD24" s="1"/>
      <c r="AF24" s="81">
        <v>6197.84</v>
      </c>
      <c r="AG24" s="14" t="s">
        <v>5</v>
      </c>
      <c r="AH24" s="14" t="s">
        <v>23</v>
      </c>
      <c r="AI24" s="39" t="s">
        <v>7</v>
      </c>
      <c r="AJ24" s="70">
        <f t="shared" si="1"/>
        <v>0</v>
      </c>
    </row>
    <row r="25" spans="1:36" ht="19.899999999999999" customHeight="1" thickBot="1" x14ac:dyDescent="0.3">
      <c r="A25" s="10" t="s">
        <v>27</v>
      </c>
      <c r="B25" s="11" t="s">
        <v>99</v>
      </c>
      <c r="C25" s="12">
        <v>6</v>
      </c>
      <c r="D25" s="13" t="s">
        <v>3</v>
      </c>
      <c r="E25" s="107">
        <v>0</v>
      </c>
      <c r="F25" s="13" t="s">
        <v>5</v>
      </c>
      <c r="G25" s="13" t="s">
        <v>23</v>
      </c>
      <c r="H25" s="13" t="s">
        <v>7</v>
      </c>
      <c r="I25" s="181">
        <f t="shared" si="0"/>
        <v>0</v>
      </c>
      <c r="J25" s="2"/>
      <c r="K25" s="184">
        <v>375</v>
      </c>
      <c r="L25" s="70">
        <f>$C$25*K25</f>
        <v>2250</v>
      </c>
      <c r="M25" s="175"/>
      <c r="N25" s="184">
        <v>350</v>
      </c>
      <c r="O25" s="70">
        <f>$C$25*N25</f>
        <v>2100</v>
      </c>
      <c r="P25" s="175"/>
      <c r="Q25" s="184">
        <v>400</v>
      </c>
      <c r="R25" s="70">
        <f>$C$25*Q25</f>
        <v>2400</v>
      </c>
      <c r="S25" s="175"/>
      <c r="T25" s="184">
        <v>300</v>
      </c>
      <c r="U25" s="70">
        <f>$C$25*T25</f>
        <v>1800</v>
      </c>
      <c r="V25" s="177"/>
      <c r="W25" s="177"/>
      <c r="X25" s="165"/>
      <c r="Y25" s="165"/>
      <c r="Z25" s="165"/>
      <c r="AA25" s="2"/>
      <c r="AD25" s="1"/>
      <c r="AF25" s="92">
        <v>375</v>
      </c>
      <c r="AG25" s="37" t="s">
        <v>5</v>
      </c>
      <c r="AH25" s="37" t="s">
        <v>23</v>
      </c>
      <c r="AI25" s="38" t="s">
        <v>7</v>
      </c>
      <c r="AJ25" s="71">
        <f t="shared" si="1"/>
        <v>0</v>
      </c>
    </row>
    <row r="26" spans="1:36" ht="19.899999999999999" customHeight="1" thickBot="1" x14ac:dyDescent="0.3">
      <c r="A26" s="27" t="s">
        <v>28</v>
      </c>
      <c r="B26" s="26" t="s">
        <v>100</v>
      </c>
      <c r="C26" s="28">
        <v>40</v>
      </c>
      <c r="D26" s="29" t="s">
        <v>3</v>
      </c>
      <c r="E26" s="77">
        <v>0</v>
      </c>
      <c r="F26" s="29" t="s">
        <v>5</v>
      </c>
      <c r="G26" s="29" t="s">
        <v>23</v>
      </c>
      <c r="H26" s="29" t="s">
        <v>7</v>
      </c>
      <c r="I26" s="183">
        <f t="shared" si="0"/>
        <v>0</v>
      </c>
      <c r="J26" s="2"/>
      <c r="K26" s="187">
        <v>350</v>
      </c>
      <c r="L26" s="72">
        <f>$C$26*K26</f>
        <v>14000</v>
      </c>
      <c r="M26" s="168"/>
      <c r="N26" s="187">
        <v>50</v>
      </c>
      <c r="O26" s="72">
        <f>$C$26*N26</f>
        <v>2000</v>
      </c>
      <c r="P26" s="168"/>
      <c r="Q26" s="187">
        <v>400</v>
      </c>
      <c r="R26" s="72">
        <f>$C$26*Q26</f>
        <v>16000</v>
      </c>
      <c r="S26" s="168"/>
      <c r="T26" s="187">
        <v>400</v>
      </c>
      <c r="U26" s="72">
        <f>$C$26*T26</f>
        <v>16000</v>
      </c>
      <c r="V26" s="177"/>
      <c r="W26" s="177"/>
      <c r="X26" s="165"/>
      <c r="Y26" s="165"/>
      <c r="Z26" s="165"/>
      <c r="AA26" s="2"/>
      <c r="AD26" s="1"/>
      <c r="AF26" s="77">
        <v>350</v>
      </c>
      <c r="AG26" s="29" t="s">
        <v>5</v>
      </c>
      <c r="AH26" s="29" t="s">
        <v>23</v>
      </c>
      <c r="AI26" s="29" t="s">
        <v>7</v>
      </c>
      <c r="AJ26" s="71">
        <f t="shared" si="1"/>
        <v>0</v>
      </c>
    </row>
    <row r="27" spans="1:36" ht="19.899999999999999" customHeight="1" thickBot="1" x14ac:dyDescent="0.3">
      <c r="A27" s="10">
        <v>220.2</v>
      </c>
      <c r="B27" s="11" t="s">
        <v>29</v>
      </c>
      <c r="C27" s="13">
        <v>20</v>
      </c>
      <c r="D27" s="13" t="s">
        <v>3</v>
      </c>
      <c r="E27" s="98">
        <v>0</v>
      </c>
      <c r="F27" s="13" t="s">
        <v>5</v>
      </c>
      <c r="G27" s="13" t="s">
        <v>30</v>
      </c>
      <c r="H27" s="13" t="s">
        <v>7</v>
      </c>
      <c r="I27" s="181">
        <f t="shared" si="0"/>
        <v>0</v>
      </c>
      <c r="J27" s="2"/>
      <c r="K27" s="180">
        <v>350</v>
      </c>
      <c r="L27" s="70">
        <f>$C$27*K27</f>
        <v>7000</v>
      </c>
      <c r="M27" s="168"/>
      <c r="N27" s="180">
        <v>300</v>
      </c>
      <c r="O27" s="70">
        <f>$C$27*N27</f>
        <v>6000</v>
      </c>
      <c r="P27" s="168"/>
      <c r="Q27" s="180">
        <v>250</v>
      </c>
      <c r="R27" s="70">
        <f>$C$27*Q27</f>
        <v>5000</v>
      </c>
      <c r="S27" s="168"/>
      <c r="T27" s="180">
        <v>300</v>
      </c>
      <c r="U27" s="70">
        <f>$C$27*T27</f>
        <v>6000</v>
      </c>
      <c r="V27" s="177"/>
      <c r="W27" s="177"/>
      <c r="X27" s="165"/>
      <c r="Y27" s="165"/>
      <c r="Z27" s="165"/>
      <c r="AA27" s="2"/>
      <c r="AD27" s="1"/>
      <c r="AF27" s="78">
        <v>350</v>
      </c>
      <c r="AG27" s="16" t="s">
        <v>5</v>
      </c>
      <c r="AH27" s="16" t="s">
        <v>30</v>
      </c>
      <c r="AI27" s="16" t="s">
        <v>7</v>
      </c>
      <c r="AJ27" s="70">
        <f t="shared" si="1"/>
        <v>0</v>
      </c>
    </row>
    <row r="28" spans="1:36" ht="19.899999999999999" customHeight="1" thickBot="1" x14ac:dyDescent="0.3">
      <c r="A28" s="31">
        <v>220.3</v>
      </c>
      <c r="B28" s="5" t="s">
        <v>31</v>
      </c>
      <c r="C28" s="4">
        <v>1</v>
      </c>
      <c r="D28" s="4" t="s">
        <v>3</v>
      </c>
      <c r="E28" s="99">
        <v>0</v>
      </c>
      <c r="F28" s="4" t="s">
        <v>5</v>
      </c>
      <c r="G28" s="4" t="s">
        <v>23</v>
      </c>
      <c r="H28" s="4" t="s">
        <v>7</v>
      </c>
      <c r="I28" s="183">
        <f t="shared" si="0"/>
        <v>0</v>
      </c>
      <c r="J28" s="2"/>
      <c r="K28" s="182">
        <v>1100</v>
      </c>
      <c r="L28" s="72">
        <f>$C$28*K28</f>
        <v>1100</v>
      </c>
      <c r="M28" s="175"/>
      <c r="N28" s="182">
        <v>500</v>
      </c>
      <c r="O28" s="72">
        <f>$C$28*N28</f>
        <v>500</v>
      </c>
      <c r="P28" s="175"/>
      <c r="Q28" s="182">
        <v>350</v>
      </c>
      <c r="R28" s="72">
        <f>$C$28*Q28</f>
        <v>350</v>
      </c>
      <c r="S28" s="175"/>
      <c r="T28" s="182">
        <v>1000</v>
      </c>
      <c r="U28" s="72">
        <f>$C$28*T28</f>
        <v>1000</v>
      </c>
      <c r="V28" s="177"/>
      <c r="W28" s="177"/>
      <c r="X28" s="165"/>
      <c r="Y28" s="165"/>
      <c r="Z28" s="165"/>
      <c r="AA28" s="2"/>
      <c r="AD28" s="1"/>
      <c r="AF28" s="79">
        <v>1100</v>
      </c>
      <c r="AG28" s="9" t="s">
        <v>5</v>
      </c>
      <c r="AH28" s="9" t="s">
        <v>23</v>
      </c>
      <c r="AI28" s="9" t="s">
        <v>7</v>
      </c>
      <c r="AJ28" s="71">
        <f t="shared" si="1"/>
        <v>0</v>
      </c>
    </row>
    <row r="29" spans="1:36" ht="19.899999999999999" customHeight="1" thickBot="1" x14ac:dyDescent="0.3">
      <c r="A29" s="10">
        <v>220.5</v>
      </c>
      <c r="B29" s="11" t="s">
        <v>32</v>
      </c>
      <c r="C29" s="12">
        <v>1</v>
      </c>
      <c r="D29" s="13" t="s">
        <v>3</v>
      </c>
      <c r="E29" s="107">
        <v>0</v>
      </c>
      <c r="F29" s="13" t="s">
        <v>5</v>
      </c>
      <c r="G29" s="13" t="s">
        <v>23</v>
      </c>
      <c r="H29" s="13" t="s">
        <v>7</v>
      </c>
      <c r="I29" s="181">
        <f t="shared" si="0"/>
        <v>0</v>
      </c>
      <c r="J29" s="2"/>
      <c r="K29" s="184">
        <v>928.77</v>
      </c>
      <c r="L29" s="70">
        <f>$C$29*K29</f>
        <v>928.77</v>
      </c>
      <c r="M29" s="175"/>
      <c r="N29" s="184">
        <v>500</v>
      </c>
      <c r="O29" s="70">
        <f>$C$29*N29</f>
        <v>500</v>
      </c>
      <c r="P29" s="175"/>
      <c r="Q29" s="184">
        <v>500</v>
      </c>
      <c r="R29" s="70">
        <f>$C$29*Q29</f>
        <v>500</v>
      </c>
      <c r="S29" s="175"/>
      <c r="T29" s="184">
        <v>1000</v>
      </c>
      <c r="U29" s="70">
        <f>$C$29*T29</f>
        <v>1000</v>
      </c>
      <c r="V29" s="168"/>
      <c r="W29" s="177"/>
      <c r="X29" s="165"/>
      <c r="Y29" s="165"/>
      <c r="Z29" s="165"/>
      <c r="AA29" s="2"/>
      <c r="AD29" s="1"/>
      <c r="AF29" s="80">
        <v>928.77</v>
      </c>
      <c r="AG29" s="17" t="s">
        <v>5</v>
      </c>
      <c r="AH29" s="17" t="s">
        <v>23</v>
      </c>
      <c r="AI29" s="17" t="s">
        <v>7</v>
      </c>
      <c r="AJ29" s="71">
        <f t="shared" si="1"/>
        <v>0</v>
      </c>
    </row>
    <row r="30" spans="1:36" ht="19.899999999999999" customHeight="1" thickBot="1" x14ac:dyDescent="0.3">
      <c r="A30" s="6" t="s">
        <v>33</v>
      </c>
      <c r="B30" s="7" t="s">
        <v>101</v>
      </c>
      <c r="C30" s="8">
        <v>4</v>
      </c>
      <c r="D30" s="9" t="s">
        <v>3</v>
      </c>
      <c r="E30" s="108">
        <v>0</v>
      </c>
      <c r="F30" s="9" t="s">
        <v>5</v>
      </c>
      <c r="G30" s="9" t="s">
        <v>23</v>
      </c>
      <c r="H30" s="9" t="s">
        <v>7</v>
      </c>
      <c r="I30" s="183">
        <f t="shared" si="0"/>
        <v>0</v>
      </c>
      <c r="J30" s="2"/>
      <c r="K30" s="185">
        <v>375</v>
      </c>
      <c r="L30" s="72">
        <f>$C$30*K30</f>
        <v>1500</v>
      </c>
      <c r="M30" s="175"/>
      <c r="N30" s="185">
        <v>350</v>
      </c>
      <c r="O30" s="72">
        <f>$C$30*N30</f>
        <v>1400</v>
      </c>
      <c r="P30" s="175"/>
      <c r="Q30" s="185">
        <v>350</v>
      </c>
      <c r="R30" s="72">
        <f>$C$30*Q30</f>
        <v>1400</v>
      </c>
      <c r="S30" s="175"/>
      <c r="T30" s="185">
        <v>300</v>
      </c>
      <c r="U30" s="72">
        <f>$C$30*T30</f>
        <v>1200</v>
      </c>
      <c r="V30" s="177"/>
      <c r="W30" s="177"/>
      <c r="X30" s="165"/>
      <c r="Y30" s="165"/>
      <c r="Z30" s="165"/>
      <c r="AA30" s="2"/>
      <c r="AD30" s="1"/>
      <c r="AF30" s="81">
        <v>375</v>
      </c>
      <c r="AG30" s="13" t="s">
        <v>5</v>
      </c>
      <c r="AH30" s="13" t="s">
        <v>23</v>
      </c>
      <c r="AI30" s="13" t="s">
        <v>7</v>
      </c>
      <c r="AJ30" s="70">
        <f t="shared" si="1"/>
        <v>0</v>
      </c>
    </row>
    <row r="31" spans="1:36" ht="19.899999999999999" customHeight="1" thickBot="1" x14ac:dyDescent="0.3">
      <c r="A31" s="10" t="s">
        <v>34</v>
      </c>
      <c r="B31" s="11" t="s">
        <v>102</v>
      </c>
      <c r="C31" s="12">
        <v>20</v>
      </c>
      <c r="D31" s="13" t="s">
        <v>3</v>
      </c>
      <c r="E31" s="107">
        <v>0</v>
      </c>
      <c r="F31" s="13" t="s">
        <v>5</v>
      </c>
      <c r="G31" s="13" t="s">
        <v>23</v>
      </c>
      <c r="H31" s="13" t="s">
        <v>7</v>
      </c>
      <c r="I31" s="181">
        <f t="shared" si="0"/>
        <v>0</v>
      </c>
      <c r="K31" s="184">
        <v>350</v>
      </c>
      <c r="L31" s="70">
        <f>$C$31*K31</f>
        <v>7000</v>
      </c>
      <c r="M31" s="168"/>
      <c r="N31" s="184">
        <v>50</v>
      </c>
      <c r="O31" s="70">
        <f>$C$31*N31</f>
        <v>1000</v>
      </c>
      <c r="P31" s="168"/>
      <c r="Q31" s="184">
        <v>350</v>
      </c>
      <c r="R31" s="70">
        <f>$C$31*Q31</f>
        <v>7000</v>
      </c>
      <c r="S31" s="168"/>
      <c r="T31" s="184">
        <v>400</v>
      </c>
      <c r="U31" s="70">
        <f>$C$31*T31</f>
        <v>8000</v>
      </c>
      <c r="V31" s="177"/>
      <c r="W31" s="177"/>
      <c r="X31" s="165"/>
      <c r="Y31" s="165"/>
      <c r="Z31" s="165"/>
      <c r="AA31" s="2"/>
      <c r="AD31" s="1"/>
      <c r="AF31" s="82">
        <v>350</v>
      </c>
      <c r="AG31" s="37" t="s">
        <v>5</v>
      </c>
      <c r="AH31" s="37" t="s">
        <v>23</v>
      </c>
      <c r="AI31" s="38" t="s">
        <v>7</v>
      </c>
      <c r="AJ31" s="71">
        <f t="shared" si="1"/>
        <v>0</v>
      </c>
    </row>
    <row r="32" spans="1:36" ht="19.899999999999999" customHeight="1" thickBot="1" x14ac:dyDescent="0.3">
      <c r="A32" s="34">
        <v>220.8</v>
      </c>
      <c r="B32" s="18" t="s">
        <v>35</v>
      </c>
      <c r="C32" s="14">
        <v>1</v>
      </c>
      <c r="D32" s="14" t="s">
        <v>3</v>
      </c>
      <c r="E32" s="81">
        <v>0</v>
      </c>
      <c r="F32" s="14" t="s">
        <v>5</v>
      </c>
      <c r="G32" s="14" t="s">
        <v>23</v>
      </c>
      <c r="H32" s="14" t="s">
        <v>7</v>
      </c>
      <c r="I32" s="181">
        <f t="shared" si="0"/>
        <v>0</v>
      </c>
      <c r="J32" s="2"/>
      <c r="K32" s="190">
        <v>750</v>
      </c>
      <c r="L32" s="72">
        <f>$C$32*K32</f>
        <v>750</v>
      </c>
      <c r="M32" s="175"/>
      <c r="N32" s="187">
        <v>100</v>
      </c>
      <c r="O32" s="72">
        <f>$C$32*N32</f>
        <v>100</v>
      </c>
      <c r="P32" s="175"/>
      <c r="Q32" s="190">
        <v>500</v>
      </c>
      <c r="R32" s="72">
        <f>$C$32*Q32</f>
        <v>500</v>
      </c>
      <c r="S32" s="175"/>
      <c r="T32" s="190">
        <v>1000</v>
      </c>
      <c r="U32" s="72">
        <f>$C$32*T32</f>
        <v>1000</v>
      </c>
      <c r="V32" s="177"/>
      <c r="W32" s="168"/>
      <c r="X32" s="168"/>
      <c r="Y32" s="168"/>
      <c r="Z32" s="168"/>
      <c r="AD32" s="1"/>
      <c r="AF32" s="84">
        <v>750</v>
      </c>
      <c r="AG32" s="41" t="s">
        <v>5</v>
      </c>
      <c r="AH32" s="41" t="s">
        <v>23</v>
      </c>
      <c r="AI32" s="43" t="s">
        <v>7</v>
      </c>
      <c r="AJ32" s="70">
        <f t="shared" si="1"/>
        <v>0</v>
      </c>
    </row>
    <row r="33" spans="1:40" ht="19.899999999999999" customHeight="1" thickBot="1" x14ac:dyDescent="0.3">
      <c r="A33" s="53">
        <v>221</v>
      </c>
      <c r="B33" s="3" t="s">
        <v>36</v>
      </c>
      <c r="C33" s="30">
        <v>8</v>
      </c>
      <c r="D33" s="30" t="s">
        <v>3</v>
      </c>
      <c r="E33" s="79">
        <v>0</v>
      </c>
      <c r="F33" s="30" t="s">
        <v>5</v>
      </c>
      <c r="G33" s="30" t="s">
        <v>23</v>
      </c>
      <c r="H33" s="30" t="s">
        <v>7</v>
      </c>
      <c r="I33" s="183">
        <f t="shared" si="0"/>
        <v>0</v>
      </c>
      <c r="K33" s="191">
        <v>750</v>
      </c>
      <c r="L33" s="70">
        <f>$C$33*K33</f>
        <v>6000</v>
      </c>
      <c r="M33" s="175"/>
      <c r="N33" s="191">
        <v>600</v>
      </c>
      <c r="O33" s="70">
        <f>$C$33*N33</f>
        <v>4800</v>
      </c>
      <c r="P33" s="175"/>
      <c r="Q33" s="191">
        <v>450</v>
      </c>
      <c r="R33" s="70">
        <f>$C$33*Q33</f>
        <v>3600</v>
      </c>
      <c r="S33" s="175"/>
      <c r="T33" s="191">
        <v>1000</v>
      </c>
      <c r="U33" s="70">
        <f>$C$33*T33</f>
        <v>8000</v>
      </c>
      <c r="V33" s="177"/>
      <c r="W33" s="177"/>
      <c r="X33" s="165"/>
      <c r="Y33" s="165"/>
      <c r="Z33" s="165"/>
      <c r="AA33" s="2"/>
      <c r="AD33" s="1"/>
      <c r="AF33" s="79">
        <v>750</v>
      </c>
      <c r="AG33" s="30" t="s">
        <v>5</v>
      </c>
      <c r="AH33" s="30" t="s">
        <v>23</v>
      </c>
      <c r="AI33" s="40" t="s">
        <v>7</v>
      </c>
      <c r="AJ33" s="71">
        <f t="shared" si="1"/>
        <v>0</v>
      </c>
    </row>
    <row r="34" spans="1:40" ht="19.899999999999999" customHeight="1" thickBot="1" x14ac:dyDescent="0.3">
      <c r="A34" s="34">
        <v>222</v>
      </c>
      <c r="B34" s="18" t="s">
        <v>37</v>
      </c>
      <c r="C34" s="14">
        <v>8</v>
      </c>
      <c r="D34" s="14" t="s">
        <v>3</v>
      </c>
      <c r="E34" s="81">
        <v>0</v>
      </c>
      <c r="F34" s="14" t="s">
        <v>5</v>
      </c>
      <c r="G34" s="14" t="s">
        <v>23</v>
      </c>
      <c r="H34" s="14" t="s">
        <v>7</v>
      </c>
      <c r="I34" s="181">
        <f t="shared" si="0"/>
        <v>0</v>
      </c>
      <c r="J34" s="2"/>
      <c r="K34" s="192">
        <v>750</v>
      </c>
      <c r="L34" s="72">
        <f>$C$34*K34</f>
        <v>6000</v>
      </c>
      <c r="M34" s="168"/>
      <c r="N34" s="192">
        <v>600</v>
      </c>
      <c r="O34" s="72">
        <f>$C$34*N34</f>
        <v>4800</v>
      </c>
      <c r="P34" s="168"/>
      <c r="Q34" s="192">
        <v>450</v>
      </c>
      <c r="R34" s="72">
        <f>$C$34*Q34</f>
        <v>3600</v>
      </c>
      <c r="S34" s="168"/>
      <c r="T34" s="192">
        <v>1000</v>
      </c>
      <c r="U34" s="72">
        <f>$C$34*T34</f>
        <v>8000</v>
      </c>
      <c r="V34" s="177"/>
      <c r="W34" s="177"/>
      <c r="X34" s="168"/>
      <c r="Y34" s="168"/>
      <c r="Z34" s="168"/>
      <c r="AD34" s="1"/>
      <c r="AF34" s="81">
        <v>750</v>
      </c>
      <c r="AG34" s="14" t="s">
        <v>5</v>
      </c>
      <c r="AH34" s="14" t="s">
        <v>23</v>
      </c>
      <c r="AI34" s="39" t="s">
        <v>7</v>
      </c>
      <c r="AJ34" s="70">
        <f t="shared" si="1"/>
        <v>0</v>
      </c>
      <c r="AN34" s="144">
        <f>I1-I2</f>
        <v>-790000</v>
      </c>
    </row>
    <row r="35" spans="1:40" ht="19.899999999999999" customHeight="1" thickBot="1" x14ac:dyDescent="0.3">
      <c r="A35" s="53">
        <v>222.1</v>
      </c>
      <c r="B35" s="3" t="s">
        <v>38</v>
      </c>
      <c r="C35" s="30">
        <v>5</v>
      </c>
      <c r="D35" s="30" t="s">
        <v>3</v>
      </c>
      <c r="E35" s="79">
        <v>0</v>
      </c>
      <c r="F35" s="30" t="s">
        <v>5</v>
      </c>
      <c r="G35" s="30" t="s">
        <v>23</v>
      </c>
      <c r="H35" s="30" t="s">
        <v>7</v>
      </c>
      <c r="I35" s="183">
        <f t="shared" si="0"/>
        <v>0</v>
      </c>
      <c r="K35" s="191">
        <v>750</v>
      </c>
      <c r="L35" s="70">
        <f>$C$35*K35</f>
        <v>3750</v>
      </c>
      <c r="M35" s="178"/>
      <c r="N35" s="191">
        <v>600</v>
      </c>
      <c r="O35" s="70">
        <f>$C$35*N35</f>
        <v>3000</v>
      </c>
      <c r="P35" s="176"/>
      <c r="Q35" s="191">
        <v>500</v>
      </c>
      <c r="R35" s="70">
        <f>$C$35*Q35</f>
        <v>2500</v>
      </c>
      <c r="S35" s="165"/>
      <c r="T35" s="191">
        <v>1000</v>
      </c>
      <c r="U35" s="70">
        <f>$C$35*T35</f>
        <v>5000</v>
      </c>
      <c r="V35" s="177"/>
      <c r="W35" s="179"/>
      <c r="X35" s="165"/>
      <c r="Y35" s="165"/>
      <c r="Z35" s="165"/>
      <c r="AA35" s="2"/>
      <c r="AD35" s="1"/>
      <c r="AF35" s="79">
        <v>750</v>
      </c>
      <c r="AG35" s="30" t="s">
        <v>5</v>
      </c>
      <c r="AH35" s="30" t="s">
        <v>23</v>
      </c>
      <c r="AI35" s="40" t="s">
        <v>7</v>
      </c>
      <c r="AJ35" s="71">
        <f t="shared" si="1"/>
        <v>0</v>
      </c>
    </row>
    <row r="36" spans="1:40" ht="19.899999999999999" customHeight="1" thickBot="1" x14ac:dyDescent="0.3">
      <c r="A36" s="34">
        <v>223</v>
      </c>
      <c r="B36" s="18" t="s">
        <v>39</v>
      </c>
      <c r="C36" s="14">
        <v>25</v>
      </c>
      <c r="D36" s="14" t="s">
        <v>3</v>
      </c>
      <c r="E36" s="111">
        <v>0</v>
      </c>
      <c r="F36" s="14" t="s">
        <v>5</v>
      </c>
      <c r="G36" s="14" t="s">
        <v>23</v>
      </c>
      <c r="H36" s="14" t="s">
        <v>7</v>
      </c>
      <c r="I36" s="181">
        <f t="shared" si="0"/>
        <v>0</v>
      </c>
      <c r="J36" s="2"/>
      <c r="K36" s="192">
        <v>250</v>
      </c>
      <c r="L36" s="72">
        <f>$C$36*K36</f>
        <v>6250</v>
      </c>
      <c r="M36" s="178"/>
      <c r="N36" s="192">
        <v>0.01</v>
      </c>
      <c r="O36" s="72">
        <f>$C$36*N36</f>
        <v>0.25</v>
      </c>
      <c r="P36" s="176"/>
      <c r="Q36" s="192">
        <v>350</v>
      </c>
      <c r="R36" s="72">
        <f>$C$36*Q36</f>
        <v>8750</v>
      </c>
      <c r="S36" s="165"/>
      <c r="T36" s="192">
        <v>1</v>
      </c>
      <c r="U36" s="72">
        <f>$C$36*T36</f>
        <v>25</v>
      </c>
      <c r="V36" s="177"/>
      <c r="W36" s="179"/>
      <c r="X36" s="168"/>
      <c r="Y36" s="168"/>
      <c r="Z36" s="168"/>
      <c r="AD36" s="1"/>
      <c r="AF36" s="93">
        <v>250</v>
      </c>
      <c r="AG36" s="14" t="s">
        <v>5</v>
      </c>
      <c r="AH36" s="14" t="s">
        <v>23</v>
      </c>
      <c r="AI36" s="39" t="s">
        <v>7</v>
      </c>
      <c r="AJ36" s="70">
        <f t="shared" si="1"/>
        <v>0</v>
      </c>
    </row>
    <row r="37" spans="1:40" ht="19.899999999999999" customHeight="1" thickBot="1" x14ac:dyDescent="0.3">
      <c r="A37" s="53">
        <v>238.12</v>
      </c>
      <c r="B37" s="3" t="s">
        <v>40</v>
      </c>
      <c r="C37" s="30">
        <v>20</v>
      </c>
      <c r="D37" s="30" t="s">
        <v>3</v>
      </c>
      <c r="E37" s="95">
        <v>0</v>
      </c>
      <c r="F37" s="30" t="s">
        <v>5</v>
      </c>
      <c r="G37" s="30" t="s">
        <v>41</v>
      </c>
      <c r="H37" s="30" t="s">
        <v>7</v>
      </c>
      <c r="I37" s="183">
        <f t="shared" si="0"/>
        <v>0</v>
      </c>
      <c r="J37" s="2"/>
      <c r="K37" s="191">
        <v>125</v>
      </c>
      <c r="L37" s="70">
        <f>$C$37*K37</f>
        <v>2500</v>
      </c>
      <c r="M37" s="168"/>
      <c r="N37" s="191">
        <v>50</v>
      </c>
      <c r="O37" s="70">
        <f>$C$37*N37</f>
        <v>1000</v>
      </c>
      <c r="P37" s="165"/>
      <c r="Q37" s="191">
        <v>200</v>
      </c>
      <c r="R37" s="70">
        <f>$C$37*Q37</f>
        <v>4000</v>
      </c>
      <c r="S37" s="165"/>
      <c r="T37" s="191">
        <v>150</v>
      </c>
      <c r="U37" s="70">
        <f>$C$37*T37</f>
        <v>3000</v>
      </c>
      <c r="V37" s="177"/>
      <c r="W37" s="177"/>
      <c r="X37" s="165"/>
      <c r="Y37" s="165"/>
      <c r="Z37" s="165"/>
      <c r="AA37" s="2"/>
      <c r="AD37" s="1"/>
      <c r="AF37" s="95">
        <v>125</v>
      </c>
      <c r="AG37" s="30" t="s">
        <v>5</v>
      </c>
      <c r="AH37" s="30" t="s">
        <v>41</v>
      </c>
      <c r="AI37" s="40" t="s">
        <v>7</v>
      </c>
      <c r="AJ37" s="71">
        <f t="shared" si="1"/>
        <v>0</v>
      </c>
    </row>
    <row r="38" spans="1:40" ht="19.899999999999999" customHeight="1" thickBot="1" x14ac:dyDescent="0.3">
      <c r="A38" s="34">
        <v>244.12</v>
      </c>
      <c r="B38" s="18" t="s">
        <v>42</v>
      </c>
      <c r="C38" s="14">
        <v>20</v>
      </c>
      <c r="D38" s="14" t="s">
        <v>3</v>
      </c>
      <c r="E38" s="111">
        <v>0</v>
      </c>
      <c r="F38" s="14" t="s">
        <v>5</v>
      </c>
      <c r="G38" s="14" t="s">
        <v>41</v>
      </c>
      <c r="H38" s="14" t="s">
        <v>7</v>
      </c>
      <c r="I38" s="181">
        <f t="shared" si="0"/>
        <v>0</v>
      </c>
      <c r="J38" s="2"/>
      <c r="K38" s="192">
        <v>75</v>
      </c>
      <c r="L38" s="72">
        <f>$C$38*K38</f>
        <v>1500</v>
      </c>
      <c r="M38" s="168"/>
      <c r="N38" s="192">
        <v>50</v>
      </c>
      <c r="O38" s="72">
        <f>$C$38*N38</f>
        <v>1000</v>
      </c>
      <c r="P38" s="168"/>
      <c r="Q38" s="192">
        <v>160</v>
      </c>
      <c r="R38" s="72">
        <f>$C$38*Q38</f>
        <v>3200</v>
      </c>
      <c r="S38" s="168"/>
      <c r="T38" s="192">
        <v>150</v>
      </c>
      <c r="U38" s="72">
        <f>$C$38*T38</f>
        <v>3000</v>
      </c>
      <c r="V38" s="177"/>
      <c r="W38" s="177"/>
      <c r="X38" s="165"/>
      <c r="Y38" s="165"/>
      <c r="Z38" s="165"/>
      <c r="AA38" s="2"/>
      <c r="AD38" s="1"/>
      <c r="AF38" s="93">
        <v>75</v>
      </c>
      <c r="AG38" s="14" t="s">
        <v>5</v>
      </c>
      <c r="AH38" s="14" t="s">
        <v>41</v>
      </c>
      <c r="AI38" s="14" t="s">
        <v>7</v>
      </c>
      <c r="AJ38" s="70">
        <f t="shared" si="1"/>
        <v>0</v>
      </c>
    </row>
    <row r="39" spans="1:40" ht="19.899999999999999" customHeight="1" thickBot="1" x14ac:dyDescent="0.3">
      <c r="A39" s="53">
        <v>252.12</v>
      </c>
      <c r="B39" s="3" t="s">
        <v>43</v>
      </c>
      <c r="C39" s="30">
        <v>20</v>
      </c>
      <c r="D39" s="30" t="s">
        <v>3</v>
      </c>
      <c r="E39" s="79">
        <v>0</v>
      </c>
      <c r="F39" s="30" t="s">
        <v>5</v>
      </c>
      <c r="G39" s="30" t="s">
        <v>41</v>
      </c>
      <c r="H39" s="30" t="s">
        <v>7</v>
      </c>
      <c r="I39" s="183">
        <f t="shared" si="0"/>
        <v>0</v>
      </c>
      <c r="J39" s="2"/>
      <c r="K39" s="191">
        <v>50</v>
      </c>
      <c r="L39" s="70">
        <f>$C$39*K39</f>
        <v>1000</v>
      </c>
      <c r="M39" s="168"/>
      <c r="N39" s="191">
        <v>35</v>
      </c>
      <c r="O39" s="70">
        <f>$C$39*N39</f>
        <v>700</v>
      </c>
      <c r="P39" s="168"/>
      <c r="Q39" s="191">
        <v>160</v>
      </c>
      <c r="R39" s="70">
        <f>$C$39*Q39</f>
        <v>3200</v>
      </c>
      <c r="S39" s="168"/>
      <c r="T39" s="191">
        <v>150</v>
      </c>
      <c r="U39" s="70">
        <f>$C$39*T39</f>
        <v>3000</v>
      </c>
      <c r="V39" s="177"/>
      <c r="W39" s="177"/>
      <c r="X39" s="165"/>
      <c r="Y39" s="165"/>
      <c r="Z39" s="165"/>
      <c r="AA39" s="2"/>
      <c r="AD39" s="1"/>
      <c r="AF39" s="79">
        <v>50</v>
      </c>
      <c r="AG39" s="30" t="s">
        <v>5</v>
      </c>
      <c r="AH39" s="30" t="s">
        <v>41</v>
      </c>
      <c r="AI39" s="40" t="s">
        <v>7</v>
      </c>
      <c r="AJ39" s="71">
        <f t="shared" si="1"/>
        <v>0</v>
      </c>
    </row>
    <row r="40" spans="1:40" ht="19.899999999999999" customHeight="1" thickBot="1" x14ac:dyDescent="0.3">
      <c r="A40" s="34">
        <v>258</v>
      </c>
      <c r="B40" s="18" t="s">
        <v>44</v>
      </c>
      <c r="C40" s="14">
        <v>7</v>
      </c>
      <c r="D40" s="14" t="s">
        <v>3</v>
      </c>
      <c r="E40" s="81">
        <v>0</v>
      </c>
      <c r="F40" s="14" t="s">
        <v>5</v>
      </c>
      <c r="G40" s="14" t="s">
        <v>13</v>
      </c>
      <c r="H40" s="14" t="s">
        <v>7</v>
      </c>
      <c r="I40" s="181">
        <f t="shared" si="0"/>
        <v>0</v>
      </c>
      <c r="J40" s="2"/>
      <c r="K40" s="192">
        <v>75</v>
      </c>
      <c r="L40" s="72">
        <f>$C$40*K40</f>
        <v>525</v>
      </c>
      <c r="M40" s="168"/>
      <c r="N40" s="192">
        <v>0.01</v>
      </c>
      <c r="O40" s="72">
        <f>$C$40*N40</f>
        <v>7.0000000000000007E-2</v>
      </c>
      <c r="P40" s="168"/>
      <c r="Q40" s="192">
        <v>175</v>
      </c>
      <c r="R40" s="72">
        <f>$C$40*Q40</f>
        <v>1225</v>
      </c>
      <c r="S40" s="168"/>
      <c r="T40" s="192">
        <v>50</v>
      </c>
      <c r="U40" s="72">
        <f>$C$40*T40</f>
        <v>350</v>
      </c>
      <c r="V40" s="177"/>
      <c r="W40" s="177"/>
      <c r="X40" s="165"/>
      <c r="Y40" s="165"/>
      <c r="Z40" s="165"/>
      <c r="AA40" s="2"/>
      <c r="AD40" s="1"/>
      <c r="AF40" s="81">
        <v>75</v>
      </c>
      <c r="AG40" s="14" t="s">
        <v>5</v>
      </c>
      <c r="AH40" s="14" t="s">
        <v>13</v>
      </c>
      <c r="AI40" s="14" t="s">
        <v>7</v>
      </c>
      <c r="AJ40" s="70">
        <f t="shared" si="1"/>
        <v>0</v>
      </c>
    </row>
    <row r="41" spans="1:40" ht="19.899999999999999" customHeight="1" thickBot="1" x14ac:dyDescent="0.3">
      <c r="A41" s="52">
        <v>269.06</v>
      </c>
      <c r="B41" s="36" t="s">
        <v>45</v>
      </c>
      <c r="C41" s="37">
        <v>150</v>
      </c>
      <c r="D41" s="37" t="s">
        <v>3</v>
      </c>
      <c r="E41" s="110">
        <v>0</v>
      </c>
      <c r="F41" s="37" t="s">
        <v>5</v>
      </c>
      <c r="G41" s="37" t="s">
        <v>41</v>
      </c>
      <c r="H41" s="37" t="s">
        <v>7</v>
      </c>
      <c r="I41" s="183">
        <f t="shared" si="0"/>
        <v>0</v>
      </c>
      <c r="J41" s="2"/>
      <c r="K41" s="191">
        <v>35</v>
      </c>
      <c r="L41" s="70">
        <f>$C$41*K41</f>
        <v>5250</v>
      </c>
      <c r="M41" s="168"/>
      <c r="N41" s="191">
        <v>0.01</v>
      </c>
      <c r="O41" s="70">
        <f>$C$41*N41</f>
        <v>1.5</v>
      </c>
      <c r="P41" s="168"/>
      <c r="Q41" s="191">
        <v>30</v>
      </c>
      <c r="R41" s="70">
        <f>$C$41*Q41</f>
        <v>4500</v>
      </c>
      <c r="S41" s="168"/>
      <c r="T41" s="191">
        <v>150</v>
      </c>
      <c r="U41" s="70">
        <f>$C$41*T41</f>
        <v>22500</v>
      </c>
      <c r="V41" s="177"/>
      <c r="W41" s="177"/>
      <c r="X41" s="165"/>
      <c r="Y41" s="165"/>
      <c r="Z41" s="165"/>
      <c r="AA41" s="2"/>
      <c r="AD41" s="1"/>
      <c r="AF41" s="92">
        <v>35</v>
      </c>
      <c r="AG41" s="37" t="s">
        <v>5</v>
      </c>
      <c r="AH41" s="37" t="s">
        <v>41</v>
      </c>
      <c r="AI41" s="37" t="s">
        <v>7</v>
      </c>
      <c r="AJ41" s="71">
        <f t="shared" si="1"/>
        <v>0</v>
      </c>
    </row>
    <row r="42" spans="1:40" ht="19.899999999999999" customHeight="1" thickBot="1" x14ac:dyDescent="0.3">
      <c r="A42" s="34">
        <v>269.08</v>
      </c>
      <c r="B42" s="18" t="s">
        <v>46</v>
      </c>
      <c r="C42" s="14">
        <v>50</v>
      </c>
      <c r="D42" s="14" t="s">
        <v>3</v>
      </c>
      <c r="E42" s="111">
        <v>0</v>
      </c>
      <c r="F42" s="14" t="s">
        <v>5</v>
      </c>
      <c r="G42" s="14" t="s">
        <v>41</v>
      </c>
      <c r="H42" s="14" t="s">
        <v>7</v>
      </c>
      <c r="I42" s="181">
        <f t="shared" si="0"/>
        <v>0</v>
      </c>
      <c r="J42" s="2"/>
      <c r="K42" s="192">
        <v>40</v>
      </c>
      <c r="L42" s="72">
        <f>$C$42*K42</f>
        <v>2000</v>
      </c>
      <c r="M42" s="168"/>
      <c r="N42" s="192">
        <v>0.01</v>
      </c>
      <c r="O42" s="72">
        <f>$C$42*N42</f>
        <v>0.5</v>
      </c>
      <c r="P42" s="168"/>
      <c r="Q42" s="192">
        <v>33</v>
      </c>
      <c r="R42" s="72">
        <f>$C$42*Q42</f>
        <v>1650</v>
      </c>
      <c r="S42" s="168"/>
      <c r="T42" s="192">
        <v>150</v>
      </c>
      <c r="U42" s="72">
        <f>$C$42*T42</f>
        <v>7500</v>
      </c>
      <c r="V42" s="177"/>
      <c r="W42" s="193"/>
      <c r="X42" s="165"/>
      <c r="Y42" s="165"/>
      <c r="Z42" s="165"/>
      <c r="AA42" s="2"/>
      <c r="AD42" s="1"/>
      <c r="AF42" s="93">
        <v>40</v>
      </c>
      <c r="AG42" s="14" t="s">
        <v>5</v>
      </c>
      <c r="AH42" s="14" t="s">
        <v>41</v>
      </c>
      <c r="AI42" s="14" t="s">
        <v>7</v>
      </c>
      <c r="AJ42" s="70">
        <f t="shared" si="1"/>
        <v>0</v>
      </c>
    </row>
    <row r="43" spans="1:40" ht="20.45" customHeight="1" thickBot="1" x14ac:dyDescent="0.3">
      <c r="A43" s="52">
        <v>357</v>
      </c>
      <c r="B43" s="36" t="s">
        <v>47</v>
      </c>
      <c r="C43" s="37">
        <v>20</v>
      </c>
      <c r="D43" s="37" t="s">
        <v>3</v>
      </c>
      <c r="E43" s="110">
        <v>0</v>
      </c>
      <c r="F43" s="37" t="s">
        <v>5</v>
      </c>
      <c r="G43" s="37" t="s">
        <v>23</v>
      </c>
      <c r="H43" s="37" t="s">
        <v>7</v>
      </c>
      <c r="I43" s="183">
        <f t="shared" ref="I43:I74" si="2">C43*E43</f>
        <v>0</v>
      </c>
      <c r="J43" s="2"/>
      <c r="K43" s="191">
        <v>225</v>
      </c>
      <c r="L43" s="70">
        <f>$C$43*K43</f>
        <v>4500</v>
      </c>
      <c r="M43" s="168"/>
      <c r="N43" s="191">
        <v>250</v>
      </c>
      <c r="O43" s="70">
        <f>$C$43*N43</f>
        <v>5000</v>
      </c>
      <c r="P43" s="168"/>
      <c r="Q43" s="191">
        <v>250</v>
      </c>
      <c r="R43" s="70">
        <f>$C$43*Q43</f>
        <v>5000</v>
      </c>
      <c r="S43" s="168"/>
      <c r="T43" s="191">
        <v>250</v>
      </c>
      <c r="U43" s="70">
        <f>$C$43*T43</f>
        <v>5000</v>
      </c>
      <c r="V43" s="177"/>
      <c r="W43" s="177"/>
      <c r="X43" s="165"/>
      <c r="Y43" s="165"/>
      <c r="Z43" s="165"/>
      <c r="AA43" s="2"/>
      <c r="AD43" s="1"/>
      <c r="AF43" s="92">
        <v>225</v>
      </c>
      <c r="AG43" s="37" t="s">
        <v>5</v>
      </c>
      <c r="AH43" s="37" t="s">
        <v>23</v>
      </c>
      <c r="AI43" s="37" t="s">
        <v>7</v>
      </c>
      <c r="AJ43" s="71">
        <f t="shared" si="1"/>
        <v>0</v>
      </c>
    </row>
    <row r="44" spans="1:40" ht="19.899999999999999" customHeight="1" thickBot="1" x14ac:dyDescent="0.3">
      <c r="A44" s="34">
        <v>358.1</v>
      </c>
      <c r="B44" s="18" t="s">
        <v>48</v>
      </c>
      <c r="C44" s="14">
        <v>20</v>
      </c>
      <c r="D44" s="14" t="s">
        <v>3</v>
      </c>
      <c r="E44" s="111">
        <v>0</v>
      </c>
      <c r="F44" s="14" t="s">
        <v>5</v>
      </c>
      <c r="G44" s="14" t="s">
        <v>23</v>
      </c>
      <c r="H44" s="14" t="s">
        <v>7</v>
      </c>
      <c r="I44" s="181">
        <f t="shared" si="2"/>
        <v>0</v>
      </c>
      <c r="K44" s="192">
        <v>225</v>
      </c>
      <c r="L44" s="72">
        <f>$C$44*K44</f>
        <v>4500</v>
      </c>
      <c r="M44" s="168"/>
      <c r="N44" s="192">
        <v>0.01</v>
      </c>
      <c r="O44" s="72">
        <f>$C$44*N44</f>
        <v>0.2</v>
      </c>
      <c r="P44" s="168"/>
      <c r="Q44" s="192">
        <v>180</v>
      </c>
      <c r="R44" s="72">
        <f>$C$44*Q44</f>
        <v>3600</v>
      </c>
      <c r="S44" s="168"/>
      <c r="T44" s="192">
        <v>200</v>
      </c>
      <c r="U44" s="72">
        <f>$C$44*T44</f>
        <v>4000</v>
      </c>
      <c r="V44" s="177"/>
      <c r="W44" s="177"/>
      <c r="X44" s="165"/>
      <c r="Y44" s="165"/>
      <c r="Z44" s="165"/>
      <c r="AA44" s="2"/>
      <c r="AD44" s="1"/>
      <c r="AF44" s="93">
        <v>225</v>
      </c>
      <c r="AG44" s="14" t="s">
        <v>5</v>
      </c>
      <c r="AH44" s="14" t="s">
        <v>23</v>
      </c>
      <c r="AI44" s="14" t="s">
        <v>7</v>
      </c>
      <c r="AJ44" s="70">
        <f t="shared" si="1"/>
        <v>0</v>
      </c>
    </row>
    <row r="45" spans="1:40" ht="19.899999999999999" customHeight="1" thickBot="1" x14ac:dyDescent="0.3">
      <c r="A45" s="55">
        <v>358.2</v>
      </c>
      <c r="B45" s="44" t="s">
        <v>49</v>
      </c>
      <c r="C45" s="45">
        <v>30</v>
      </c>
      <c r="D45" s="45" t="s">
        <v>3</v>
      </c>
      <c r="E45" s="112">
        <v>0</v>
      </c>
      <c r="F45" s="45" t="s">
        <v>5</v>
      </c>
      <c r="G45" s="45" t="s">
        <v>23</v>
      </c>
      <c r="H45" s="45" t="s">
        <v>7</v>
      </c>
      <c r="I45" s="183">
        <f t="shared" si="2"/>
        <v>0</v>
      </c>
      <c r="J45" s="2"/>
      <c r="K45" s="191">
        <v>225</v>
      </c>
      <c r="L45" s="70">
        <f>$C$45*K45</f>
        <v>6750</v>
      </c>
      <c r="M45" s="168"/>
      <c r="N45" s="191">
        <v>0.01</v>
      </c>
      <c r="O45" s="70">
        <f>$C$45*N45</f>
        <v>0.3</v>
      </c>
      <c r="P45" s="168"/>
      <c r="Q45" s="191">
        <v>180</v>
      </c>
      <c r="R45" s="70">
        <f>$C$45*Q45</f>
        <v>5400</v>
      </c>
      <c r="S45" s="168"/>
      <c r="T45" s="191">
        <v>200</v>
      </c>
      <c r="U45" s="70">
        <f>$C$45*T45</f>
        <v>6000</v>
      </c>
      <c r="V45" s="177"/>
      <c r="W45" s="177"/>
      <c r="X45" s="168"/>
      <c r="Y45" s="168"/>
      <c r="Z45" s="168"/>
      <c r="AD45" s="1"/>
      <c r="AF45" s="96">
        <v>225</v>
      </c>
      <c r="AG45" s="45" t="s">
        <v>5</v>
      </c>
      <c r="AH45" s="45" t="s">
        <v>23</v>
      </c>
      <c r="AI45" s="45" t="s">
        <v>7</v>
      </c>
      <c r="AJ45" s="71">
        <f t="shared" si="1"/>
        <v>0</v>
      </c>
    </row>
    <row r="46" spans="1:40" ht="19.899999999999999" customHeight="1" thickBot="1" x14ac:dyDescent="0.3">
      <c r="A46" s="34">
        <v>381</v>
      </c>
      <c r="B46" s="18" t="s">
        <v>50</v>
      </c>
      <c r="C46" s="14">
        <v>30</v>
      </c>
      <c r="D46" s="14" t="s">
        <v>3</v>
      </c>
      <c r="E46" s="81">
        <v>0</v>
      </c>
      <c r="F46" s="14" t="s">
        <v>5</v>
      </c>
      <c r="G46" s="14" t="s">
        <v>23</v>
      </c>
      <c r="H46" s="14" t="s">
        <v>7</v>
      </c>
      <c r="I46" s="181">
        <f t="shared" si="2"/>
        <v>0</v>
      </c>
      <c r="J46" s="2"/>
      <c r="K46" s="192">
        <v>150</v>
      </c>
      <c r="L46" s="72">
        <f>$C$46*K46</f>
        <v>4500</v>
      </c>
      <c r="M46" s="168"/>
      <c r="N46" s="192">
        <v>100</v>
      </c>
      <c r="O46" s="72">
        <f>$C$46*N46</f>
        <v>3000</v>
      </c>
      <c r="P46" s="168"/>
      <c r="Q46" s="192">
        <v>230</v>
      </c>
      <c r="R46" s="72">
        <f>$C$46*Q46</f>
        <v>6900</v>
      </c>
      <c r="S46" s="168"/>
      <c r="T46" s="192">
        <v>200</v>
      </c>
      <c r="U46" s="72">
        <f>$C$46*T46</f>
        <v>6000</v>
      </c>
      <c r="V46" s="177"/>
      <c r="W46" s="177"/>
      <c r="X46" s="165"/>
      <c r="Y46" s="165"/>
      <c r="Z46" s="165"/>
      <c r="AA46" s="2"/>
      <c r="AD46" s="1"/>
      <c r="AF46" s="81">
        <v>225</v>
      </c>
      <c r="AG46" s="14" t="s">
        <v>5</v>
      </c>
      <c r="AH46" s="14" t="s">
        <v>23</v>
      </c>
      <c r="AI46" s="14" t="s">
        <v>7</v>
      </c>
      <c r="AJ46" s="70">
        <f t="shared" si="1"/>
        <v>0</v>
      </c>
    </row>
    <row r="47" spans="1:40" ht="19.899999999999999" customHeight="1" thickBot="1" x14ac:dyDescent="0.3">
      <c r="A47" s="55">
        <v>381.3</v>
      </c>
      <c r="B47" s="44" t="s">
        <v>51</v>
      </c>
      <c r="C47" s="45">
        <v>60</v>
      </c>
      <c r="D47" s="45" t="s">
        <v>3</v>
      </c>
      <c r="E47" s="85">
        <v>0</v>
      </c>
      <c r="F47" s="45" t="s">
        <v>5</v>
      </c>
      <c r="G47" s="45" t="s">
        <v>23</v>
      </c>
      <c r="H47" s="45" t="s">
        <v>7</v>
      </c>
      <c r="I47" s="183">
        <f t="shared" si="2"/>
        <v>0</v>
      </c>
      <c r="J47" s="2"/>
      <c r="K47" s="191">
        <v>150</v>
      </c>
      <c r="L47" s="70">
        <f>$C$47*K47</f>
        <v>9000</v>
      </c>
      <c r="M47" s="168"/>
      <c r="N47" s="191">
        <v>100</v>
      </c>
      <c r="O47" s="70">
        <f>$C$47*N47</f>
        <v>6000</v>
      </c>
      <c r="P47" s="168"/>
      <c r="Q47" s="191">
        <v>180</v>
      </c>
      <c r="R47" s="70">
        <f>$C$47*Q47</f>
        <v>10800</v>
      </c>
      <c r="S47" s="168"/>
      <c r="T47" s="191">
        <v>150</v>
      </c>
      <c r="U47" s="70">
        <f>$C$47*T47</f>
        <v>9000</v>
      </c>
      <c r="V47" s="177"/>
      <c r="W47" s="177"/>
      <c r="X47" s="165"/>
      <c r="Y47" s="165"/>
      <c r="Z47" s="165"/>
      <c r="AA47" s="2"/>
      <c r="AD47" s="1"/>
      <c r="AF47" s="85">
        <v>225</v>
      </c>
      <c r="AG47" s="45" t="s">
        <v>5</v>
      </c>
      <c r="AH47" s="45" t="s">
        <v>23</v>
      </c>
      <c r="AI47" s="45" t="s">
        <v>7</v>
      </c>
      <c r="AJ47" s="71">
        <f t="shared" si="1"/>
        <v>0</v>
      </c>
    </row>
    <row r="48" spans="1:40" ht="19.899999999999999" customHeight="1" thickBot="1" x14ac:dyDescent="0.3">
      <c r="A48" s="34">
        <v>402</v>
      </c>
      <c r="B48" s="18" t="s">
        <v>52</v>
      </c>
      <c r="C48" s="14">
        <v>13</v>
      </c>
      <c r="D48" s="14" t="s">
        <v>3</v>
      </c>
      <c r="E48" s="81">
        <v>0</v>
      </c>
      <c r="F48" s="14" t="s">
        <v>5</v>
      </c>
      <c r="G48" s="14" t="s">
        <v>10</v>
      </c>
      <c r="H48" s="14" t="s">
        <v>7</v>
      </c>
      <c r="I48" s="181">
        <f t="shared" si="2"/>
        <v>0</v>
      </c>
      <c r="J48" s="2"/>
      <c r="K48" s="192">
        <v>75</v>
      </c>
      <c r="L48" s="72">
        <f>$C$48*K48</f>
        <v>975</v>
      </c>
      <c r="M48" s="168"/>
      <c r="N48" s="192">
        <v>0.01</v>
      </c>
      <c r="O48" s="72">
        <f>$C$48*N48</f>
        <v>0.13</v>
      </c>
      <c r="P48" s="168"/>
      <c r="Q48" s="192">
        <v>40</v>
      </c>
      <c r="R48" s="72">
        <f>$C$48*Q48</f>
        <v>520</v>
      </c>
      <c r="S48" s="168"/>
      <c r="T48" s="192">
        <v>50</v>
      </c>
      <c r="U48" s="72">
        <f>$C$48*T48</f>
        <v>650</v>
      </c>
      <c r="V48" s="177"/>
      <c r="W48" s="177"/>
      <c r="X48" s="165"/>
      <c r="Y48" s="165"/>
      <c r="Z48" s="165"/>
      <c r="AA48" s="2"/>
      <c r="AD48" s="1"/>
      <c r="AF48" s="81">
        <v>75</v>
      </c>
      <c r="AG48" s="14" t="s">
        <v>5</v>
      </c>
      <c r="AH48" s="14" t="s">
        <v>10</v>
      </c>
      <c r="AI48" s="14" t="s">
        <v>7</v>
      </c>
      <c r="AJ48" s="70">
        <f t="shared" si="1"/>
        <v>0</v>
      </c>
    </row>
    <row r="49" spans="1:36" ht="19.899999999999999" customHeight="1" thickBot="1" x14ac:dyDescent="0.3">
      <c r="A49" s="53">
        <v>402.12</v>
      </c>
      <c r="B49" s="3" t="s">
        <v>53</v>
      </c>
      <c r="C49" s="30">
        <v>13</v>
      </c>
      <c r="D49" s="30" t="s">
        <v>3</v>
      </c>
      <c r="E49" s="83">
        <v>0</v>
      </c>
      <c r="F49" s="30" t="s">
        <v>5</v>
      </c>
      <c r="G49" s="30" t="s">
        <v>10</v>
      </c>
      <c r="H49" s="30" t="s">
        <v>7</v>
      </c>
      <c r="I49" s="183">
        <f t="shared" si="2"/>
        <v>0</v>
      </c>
      <c r="J49" s="2"/>
      <c r="K49" s="191">
        <v>70</v>
      </c>
      <c r="L49" s="70">
        <f>$C$49*K49</f>
        <v>910</v>
      </c>
      <c r="M49" s="168"/>
      <c r="N49" s="191">
        <v>0.01</v>
      </c>
      <c r="O49" s="70">
        <f>$C$49*N49</f>
        <v>0.13</v>
      </c>
      <c r="P49" s="168"/>
      <c r="Q49" s="191">
        <v>40</v>
      </c>
      <c r="R49" s="70">
        <f>$C$49*Q49</f>
        <v>520</v>
      </c>
      <c r="S49" s="168"/>
      <c r="T49" s="191">
        <v>50</v>
      </c>
      <c r="U49" s="70">
        <f>$C$49*T49</f>
        <v>650</v>
      </c>
      <c r="V49" s="177"/>
      <c r="W49" s="177"/>
      <c r="X49" s="165"/>
      <c r="Y49" s="165"/>
      <c r="Z49" s="165"/>
      <c r="AA49" s="2"/>
      <c r="AD49" s="1"/>
      <c r="AF49" s="83">
        <v>70</v>
      </c>
      <c r="AG49" s="30" t="s">
        <v>5</v>
      </c>
      <c r="AH49" s="30" t="s">
        <v>10</v>
      </c>
      <c r="AI49" s="40" t="s">
        <v>7</v>
      </c>
      <c r="AJ49" s="71">
        <f t="shared" si="1"/>
        <v>0</v>
      </c>
    </row>
    <row r="50" spans="1:36" ht="19.899999999999999" customHeight="1" thickBot="1" x14ac:dyDescent="0.3">
      <c r="A50" s="34">
        <v>403</v>
      </c>
      <c r="B50" s="18" t="s">
        <v>54</v>
      </c>
      <c r="C50" s="14">
        <v>0</v>
      </c>
      <c r="D50" s="14" t="s">
        <v>3</v>
      </c>
      <c r="E50" s="111">
        <v>0</v>
      </c>
      <c r="F50" s="14" t="s">
        <v>5</v>
      </c>
      <c r="G50" s="14" t="s">
        <v>13</v>
      </c>
      <c r="H50" s="19"/>
      <c r="I50" s="181">
        <f t="shared" si="2"/>
        <v>0</v>
      </c>
      <c r="J50" s="2"/>
      <c r="K50" s="192">
        <v>12</v>
      </c>
      <c r="L50" s="72">
        <f>$C$50*K50</f>
        <v>0</v>
      </c>
      <c r="M50" s="168"/>
      <c r="N50" s="192">
        <v>10</v>
      </c>
      <c r="O50" s="72">
        <f>$C$50*N50</f>
        <v>0</v>
      </c>
      <c r="P50" s="168"/>
      <c r="Q50" s="192">
        <v>10</v>
      </c>
      <c r="R50" s="72">
        <f>$C$50*Q50</f>
        <v>0</v>
      </c>
      <c r="S50" s="168"/>
      <c r="T50" s="192">
        <v>8</v>
      </c>
      <c r="U50" s="72">
        <f>$C$50*T50</f>
        <v>0</v>
      </c>
      <c r="V50" s="177"/>
      <c r="W50" s="177"/>
      <c r="X50" s="165"/>
      <c r="Y50" s="165"/>
      <c r="Z50" s="165"/>
      <c r="AA50" s="2"/>
      <c r="AD50" s="1"/>
      <c r="AF50" s="93">
        <v>12</v>
      </c>
      <c r="AG50" s="14" t="s">
        <v>5</v>
      </c>
      <c r="AH50" s="14" t="s">
        <v>13</v>
      </c>
      <c r="AI50" s="46"/>
      <c r="AJ50" s="102">
        <f t="shared" si="1"/>
        <v>0</v>
      </c>
    </row>
    <row r="51" spans="1:36" ht="19.899999999999999" customHeight="1" thickBot="1" x14ac:dyDescent="0.3">
      <c r="A51" s="53">
        <v>403.1</v>
      </c>
      <c r="B51" s="3" t="s">
        <v>55</v>
      </c>
      <c r="C51" s="30">
        <v>18</v>
      </c>
      <c r="D51" s="30" t="s">
        <v>3</v>
      </c>
      <c r="E51" s="79">
        <v>0</v>
      </c>
      <c r="F51" s="30" t="s">
        <v>5</v>
      </c>
      <c r="G51" s="30" t="s">
        <v>56</v>
      </c>
      <c r="H51" s="30" t="s">
        <v>7</v>
      </c>
      <c r="I51" s="183">
        <f t="shared" si="2"/>
        <v>0</v>
      </c>
      <c r="J51" s="2"/>
      <c r="K51" s="191">
        <v>23</v>
      </c>
      <c r="L51" s="70">
        <f>$C$51*K51</f>
        <v>414</v>
      </c>
      <c r="M51" s="168"/>
      <c r="N51" s="191">
        <v>0.01</v>
      </c>
      <c r="O51" s="70">
        <f>$C$51*N51</f>
        <v>0.18</v>
      </c>
      <c r="P51" s="168"/>
      <c r="Q51" s="191">
        <v>10</v>
      </c>
      <c r="R51" s="70">
        <f>$C$51*Q51</f>
        <v>180</v>
      </c>
      <c r="S51" s="168"/>
      <c r="T51" s="191">
        <v>0.01</v>
      </c>
      <c r="U51" s="70">
        <f>$C$51*T51</f>
        <v>0.18</v>
      </c>
      <c r="V51" s="177"/>
      <c r="W51" s="177"/>
      <c r="X51" s="165"/>
      <c r="Y51" s="165"/>
      <c r="Z51" s="165"/>
      <c r="AA51" s="2"/>
      <c r="AD51" s="1"/>
      <c r="AF51" s="79">
        <v>23</v>
      </c>
      <c r="AG51" s="30" t="s">
        <v>5</v>
      </c>
      <c r="AH51" s="30" t="s">
        <v>56</v>
      </c>
      <c r="AI51" s="30" t="s">
        <v>7</v>
      </c>
      <c r="AJ51" s="71">
        <f t="shared" si="1"/>
        <v>0</v>
      </c>
    </row>
    <row r="52" spans="1:36" ht="19.899999999999999" customHeight="1" thickBot="1" x14ac:dyDescent="0.3">
      <c r="A52" s="34">
        <v>420</v>
      </c>
      <c r="B52" s="18" t="s">
        <v>57</v>
      </c>
      <c r="C52" s="14">
        <v>0</v>
      </c>
      <c r="D52" s="14" t="s">
        <v>3</v>
      </c>
      <c r="E52" s="111">
        <v>0</v>
      </c>
      <c r="F52" s="14" t="s">
        <v>5</v>
      </c>
      <c r="G52" s="14" t="s">
        <v>56</v>
      </c>
      <c r="H52" s="14"/>
      <c r="I52" s="181">
        <f t="shared" si="2"/>
        <v>0</v>
      </c>
      <c r="J52" s="2"/>
      <c r="K52" s="192">
        <v>100</v>
      </c>
      <c r="L52" s="72">
        <f>$C$52*K52</f>
        <v>0</v>
      </c>
      <c r="M52" s="168"/>
      <c r="N52" s="192">
        <v>85</v>
      </c>
      <c r="O52" s="72">
        <f>$C$52*N52</f>
        <v>0</v>
      </c>
      <c r="P52" s="168"/>
      <c r="Q52" s="192">
        <v>115</v>
      </c>
      <c r="R52" s="72">
        <f>$C$52*Q52</f>
        <v>0</v>
      </c>
      <c r="S52" s="168"/>
      <c r="T52" s="192">
        <v>150</v>
      </c>
      <c r="U52" s="72">
        <f>$C$52*T52</f>
        <v>0</v>
      </c>
      <c r="V52" s="177"/>
      <c r="W52" s="177"/>
      <c r="X52" s="165"/>
      <c r="Y52" s="165"/>
      <c r="Z52" s="165"/>
      <c r="AA52" s="2"/>
      <c r="AD52" s="1"/>
      <c r="AF52" s="81">
        <v>100</v>
      </c>
      <c r="AG52" s="14" t="s">
        <v>5</v>
      </c>
      <c r="AH52" s="14" t="s">
        <v>56</v>
      </c>
      <c r="AI52" s="19"/>
      <c r="AJ52" s="102">
        <f t="shared" si="1"/>
        <v>0</v>
      </c>
    </row>
    <row r="53" spans="1:36" ht="19.899999999999999" customHeight="1" thickBot="1" x14ac:dyDescent="0.3">
      <c r="A53" s="52">
        <v>440</v>
      </c>
      <c r="B53" s="36" t="s">
        <v>58</v>
      </c>
      <c r="C53" s="37">
        <v>27</v>
      </c>
      <c r="D53" s="37" t="s">
        <v>3</v>
      </c>
      <c r="E53" s="110">
        <v>0</v>
      </c>
      <c r="F53" s="37" t="s">
        <v>5</v>
      </c>
      <c r="G53" s="37" t="s">
        <v>59</v>
      </c>
      <c r="H53" s="37" t="s">
        <v>7</v>
      </c>
      <c r="I53" s="183">
        <f t="shared" si="2"/>
        <v>0</v>
      </c>
      <c r="J53" s="2"/>
      <c r="K53" s="191">
        <v>0.41</v>
      </c>
      <c r="L53" s="70">
        <f>$C$53*K53</f>
        <v>11.069999999999999</v>
      </c>
      <c r="M53" s="168"/>
      <c r="N53" s="191">
        <v>0.01</v>
      </c>
      <c r="O53" s="70">
        <f>$C$53*N53</f>
        <v>0.27</v>
      </c>
      <c r="P53" s="168"/>
      <c r="Q53" s="191">
        <v>1</v>
      </c>
      <c r="R53" s="70">
        <f>$C$53*Q53</f>
        <v>27</v>
      </c>
      <c r="S53" s="168"/>
      <c r="T53" s="191">
        <v>0.01</v>
      </c>
      <c r="U53" s="102">
        <f>$C$53*T53</f>
        <v>0.27</v>
      </c>
      <c r="V53" s="177"/>
      <c r="W53" s="177"/>
      <c r="X53" s="165"/>
      <c r="Y53" s="165"/>
      <c r="Z53" s="165"/>
      <c r="AA53" s="2"/>
      <c r="AD53" s="1"/>
      <c r="AF53" s="79">
        <v>0.41</v>
      </c>
      <c r="AG53" s="30" t="s">
        <v>5</v>
      </c>
      <c r="AH53" s="30" t="s">
        <v>59</v>
      </c>
      <c r="AI53" s="30" t="s">
        <v>7</v>
      </c>
      <c r="AJ53" s="71">
        <f t="shared" si="1"/>
        <v>0</v>
      </c>
    </row>
    <row r="54" spans="1:36" ht="19.899999999999999" customHeight="1" thickBot="1" x14ac:dyDescent="0.3">
      <c r="A54" s="34">
        <v>443</v>
      </c>
      <c r="B54" s="18" t="s">
        <v>61</v>
      </c>
      <c r="C54" s="14">
        <v>1</v>
      </c>
      <c r="D54" s="14" t="s">
        <v>3</v>
      </c>
      <c r="E54" s="111">
        <v>0</v>
      </c>
      <c r="F54" s="14" t="s">
        <v>5</v>
      </c>
      <c r="G54" s="14" t="s">
        <v>62</v>
      </c>
      <c r="H54" s="14" t="s">
        <v>7</v>
      </c>
      <c r="I54" s="181">
        <f t="shared" si="2"/>
        <v>0</v>
      </c>
      <c r="K54" s="192">
        <v>62.93</v>
      </c>
      <c r="L54" s="72">
        <f>$C$54*K54</f>
        <v>62.93</v>
      </c>
      <c r="M54" s="168"/>
      <c r="N54" s="192">
        <v>0.01</v>
      </c>
      <c r="O54" s="72">
        <f>$C$54*N54</f>
        <v>0.01</v>
      </c>
      <c r="P54" s="168"/>
      <c r="Q54" s="192">
        <v>100</v>
      </c>
      <c r="R54" s="72">
        <f>$C$54*Q54</f>
        <v>100</v>
      </c>
      <c r="S54" s="168"/>
      <c r="T54" s="192">
        <v>0.01</v>
      </c>
      <c r="U54" s="72">
        <f>$C$54*T54</f>
        <v>0.01</v>
      </c>
      <c r="V54" s="177"/>
      <c r="W54" s="177"/>
      <c r="X54" s="165"/>
      <c r="Y54" s="165"/>
      <c r="Z54" s="165"/>
      <c r="AA54" s="2"/>
      <c r="AD54" s="1"/>
      <c r="AF54" s="79">
        <v>62.93</v>
      </c>
      <c r="AG54" s="30" t="s">
        <v>5</v>
      </c>
      <c r="AH54" s="30" t="s">
        <v>62</v>
      </c>
      <c r="AI54" s="35" t="s">
        <v>7</v>
      </c>
      <c r="AJ54" s="71">
        <f t="shared" si="1"/>
        <v>0</v>
      </c>
    </row>
    <row r="55" spans="1:36" ht="19.899999999999999" customHeight="1" thickBot="1" x14ac:dyDescent="0.3">
      <c r="A55" s="52">
        <v>460</v>
      </c>
      <c r="B55" s="36" t="s">
        <v>63</v>
      </c>
      <c r="C55" s="37">
        <v>4750</v>
      </c>
      <c r="D55" s="37" t="s">
        <v>3</v>
      </c>
      <c r="E55" s="110">
        <v>0</v>
      </c>
      <c r="F55" s="37" t="s">
        <v>5</v>
      </c>
      <c r="G55" s="37" t="s">
        <v>56</v>
      </c>
      <c r="H55" s="37" t="s">
        <v>7</v>
      </c>
      <c r="I55" s="183">
        <f t="shared" si="2"/>
        <v>0</v>
      </c>
      <c r="J55" s="2"/>
      <c r="K55" s="191">
        <v>85</v>
      </c>
      <c r="L55" s="70">
        <f>$C$55*K55</f>
        <v>403750</v>
      </c>
      <c r="M55" s="168"/>
      <c r="N55" s="191">
        <v>80</v>
      </c>
      <c r="O55" s="70">
        <f>$C$55*N55</f>
        <v>380000</v>
      </c>
      <c r="P55" s="168"/>
      <c r="Q55" s="191">
        <v>89</v>
      </c>
      <c r="R55" s="70">
        <f>$C$55*Q55</f>
        <v>422750</v>
      </c>
      <c r="S55" s="168"/>
      <c r="T55" s="191">
        <v>87</v>
      </c>
      <c r="U55" s="70">
        <f>$C$55*T55</f>
        <v>413250</v>
      </c>
      <c r="V55" s="177"/>
      <c r="W55" s="177"/>
      <c r="X55" s="165"/>
      <c r="Y55" s="165"/>
      <c r="Z55" s="165"/>
      <c r="AA55" s="2"/>
      <c r="AD55" s="1"/>
      <c r="AF55" s="93">
        <v>85</v>
      </c>
      <c r="AG55" s="14" t="s">
        <v>5</v>
      </c>
      <c r="AH55" s="14" t="s">
        <v>56</v>
      </c>
      <c r="AI55" s="14" t="s">
        <v>7</v>
      </c>
      <c r="AJ55" s="70">
        <f>AD55*AF55</f>
        <v>0</v>
      </c>
    </row>
    <row r="56" spans="1:36" ht="19.899999999999999" customHeight="1" thickBot="1" x14ac:dyDescent="0.3">
      <c r="A56" s="34">
        <v>464</v>
      </c>
      <c r="B56" s="18" t="s">
        <v>64</v>
      </c>
      <c r="C56" s="14">
        <v>600</v>
      </c>
      <c r="D56" s="14" t="s">
        <v>3</v>
      </c>
      <c r="E56" s="81">
        <v>0</v>
      </c>
      <c r="F56" s="14" t="s">
        <v>5</v>
      </c>
      <c r="G56" s="14" t="s">
        <v>60</v>
      </c>
      <c r="H56" s="14" t="s">
        <v>7</v>
      </c>
      <c r="I56" s="181">
        <f t="shared" si="2"/>
        <v>0</v>
      </c>
      <c r="J56" s="2"/>
      <c r="K56" s="192">
        <v>6.3</v>
      </c>
      <c r="L56" s="72">
        <f>$C$56*K56</f>
        <v>3780</v>
      </c>
      <c r="M56" s="168"/>
      <c r="N56" s="192">
        <v>8</v>
      </c>
      <c r="O56" s="72">
        <f>$C$56*N56</f>
        <v>4800</v>
      </c>
      <c r="P56" s="168"/>
      <c r="Q56" s="192">
        <v>8</v>
      </c>
      <c r="R56" s="72">
        <f>$C$56*Q56</f>
        <v>4800</v>
      </c>
      <c r="S56" s="168"/>
      <c r="T56" s="192">
        <v>8</v>
      </c>
      <c r="U56" s="72">
        <f>$C$56*T56</f>
        <v>4800</v>
      </c>
      <c r="V56" s="168"/>
      <c r="W56" s="177"/>
      <c r="X56" s="165"/>
      <c r="Y56" s="165"/>
      <c r="Z56" s="165"/>
      <c r="AA56" s="2"/>
      <c r="AD56" s="1"/>
      <c r="AF56" s="94">
        <v>6.3</v>
      </c>
      <c r="AG56" s="30" t="s">
        <v>5</v>
      </c>
      <c r="AH56" s="30" t="s">
        <v>60</v>
      </c>
      <c r="AI56" s="30" t="s">
        <v>7</v>
      </c>
      <c r="AJ56" s="71">
        <f t="shared" si="1"/>
        <v>0</v>
      </c>
    </row>
    <row r="57" spans="1:36" ht="19.899999999999999" customHeight="1" thickBot="1" x14ac:dyDescent="0.3">
      <c r="A57" s="52">
        <v>464.5</v>
      </c>
      <c r="B57" s="36" t="s">
        <v>65</v>
      </c>
      <c r="C57" s="37">
        <v>10</v>
      </c>
      <c r="D57" s="37" t="s">
        <v>3</v>
      </c>
      <c r="E57" s="110">
        <v>0</v>
      </c>
      <c r="F57" s="37" t="s">
        <v>5</v>
      </c>
      <c r="G57" s="37" t="s">
        <v>41</v>
      </c>
      <c r="H57" s="37" t="s">
        <v>7</v>
      </c>
      <c r="I57" s="183">
        <f t="shared" si="2"/>
        <v>0</v>
      </c>
      <c r="J57" s="2"/>
      <c r="K57" s="191">
        <v>2.0499999999999998</v>
      </c>
      <c r="L57" s="70">
        <f>$C$57*K57</f>
        <v>20.5</v>
      </c>
      <c r="M57" s="168"/>
      <c r="N57" s="191">
        <v>2</v>
      </c>
      <c r="O57" s="70">
        <f>$C$57*N57</f>
        <v>20</v>
      </c>
      <c r="P57" s="168"/>
      <c r="Q57" s="191">
        <v>10</v>
      </c>
      <c r="R57" s="70">
        <f>$C$57*Q57</f>
        <v>100</v>
      </c>
      <c r="S57" s="168"/>
      <c r="T57" s="191">
        <v>10</v>
      </c>
      <c r="U57" s="70">
        <f>$C$57*T57</f>
        <v>100</v>
      </c>
      <c r="V57" s="168"/>
      <c r="W57" s="177"/>
      <c r="X57" s="165"/>
      <c r="Y57" s="165"/>
      <c r="Z57" s="165"/>
      <c r="AA57" s="2"/>
      <c r="AD57" s="1"/>
      <c r="AF57" s="93">
        <v>2.0499999999999998</v>
      </c>
      <c r="AG57" s="14" t="s">
        <v>5</v>
      </c>
      <c r="AH57" s="14" t="s">
        <v>41</v>
      </c>
      <c r="AI57" s="14" t="s">
        <v>7</v>
      </c>
      <c r="AJ57" s="102">
        <f t="shared" si="1"/>
        <v>0</v>
      </c>
    </row>
    <row r="58" spans="1:36" ht="19.899999999999999" customHeight="1" thickBot="1" x14ac:dyDescent="0.3">
      <c r="A58" s="34">
        <v>472</v>
      </c>
      <c r="B58" s="18" t="s">
        <v>66</v>
      </c>
      <c r="C58" s="14">
        <v>150</v>
      </c>
      <c r="D58" s="14" t="s">
        <v>3</v>
      </c>
      <c r="E58" s="111">
        <v>0</v>
      </c>
      <c r="F58" s="14" t="s">
        <v>5</v>
      </c>
      <c r="G58" s="14" t="s">
        <v>56</v>
      </c>
      <c r="H58" s="14" t="s">
        <v>7</v>
      </c>
      <c r="I58" s="181">
        <f t="shared" si="2"/>
        <v>0</v>
      </c>
      <c r="J58" s="2"/>
      <c r="K58" s="192">
        <v>225</v>
      </c>
      <c r="L58" s="72">
        <f>$C$58*K58</f>
        <v>33750</v>
      </c>
      <c r="M58" s="168"/>
      <c r="N58" s="192">
        <v>0.01</v>
      </c>
      <c r="O58" s="102">
        <f>C58*N58</f>
        <v>1.5</v>
      </c>
      <c r="P58" s="168"/>
      <c r="Q58" s="192">
        <v>250</v>
      </c>
      <c r="R58" s="72">
        <f>$C$58*Q58</f>
        <v>37500</v>
      </c>
      <c r="S58" s="168"/>
      <c r="T58" s="192">
        <v>200</v>
      </c>
      <c r="U58" s="72">
        <f>$C$58*T58</f>
        <v>30000</v>
      </c>
      <c r="V58" s="168"/>
      <c r="W58" s="177"/>
      <c r="X58" s="165"/>
      <c r="Y58" s="165"/>
      <c r="Z58" s="165"/>
      <c r="AA58" s="2"/>
      <c r="AD58" s="1"/>
      <c r="AF58" s="83">
        <v>225</v>
      </c>
      <c r="AG58" s="37" t="s">
        <v>5</v>
      </c>
      <c r="AH58" s="37" t="s">
        <v>56</v>
      </c>
      <c r="AI58" s="37" t="s">
        <v>7</v>
      </c>
      <c r="AJ58" s="71">
        <f t="shared" si="1"/>
        <v>0</v>
      </c>
    </row>
    <row r="59" spans="1:36" ht="19.899999999999999" customHeight="1" thickBot="1" x14ac:dyDescent="0.3">
      <c r="A59" s="52">
        <v>472.4</v>
      </c>
      <c r="B59" s="36" t="s">
        <v>67</v>
      </c>
      <c r="C59" s="37">
        <v>10</v>
      </c>
      <c r="D59" s="37" t="s">
        <v>3</v>
      </c>
      <c r="E59" s="110">
        <v>0</v>
      </c>
      <c r="F59" s="37" t="s">
        <v>5</v>
      </c>
      <c r="G59" s="37" t="s">
        <v>13</v>
      </c>
      <c r="H59" s="37" t="s">
        <v>7</v>
      </c>
      <c r="I59" s="183">
        <f t="shared" si="2"/>
        <v>0</v>
      </c>
      <c r="J59" s="2"/>
      <c r="K59" s="191">
        <v>80</v>
      </c>
      <c r="L59" s="70">
        <f>$C$59*K59</f>
        <v>800</v>
      </c>
      <c r="M59" s="168"/>
      <c r="N59" s="191">
        <v>75</v>
      </c>
      <c r="O59" s="70">
        <f>$C$59*N59</f>
        <v>750</v>
      </c>
      <c r="P59" s="168"/>
      <c r="Q59" s="191">
        <v>100</v>
      </c>
      <c r="R59" s="70">
        <f>$C$59*Q59</f>
        <v>1000</v>
      </c>
      <c r="S59" s="168"/>
      <c r="T59" s="191">
        <v>100</v>
      </c>
      <c r="U59" s="70">
        <f>$C$59*T59</f>
        <v>1000</v>
      </c>
      <c r="V59" s="168"/>
      <c r="W59" s="177"/>
      <c r="X59" s="165"/>
      <c r="Y59" s="165"/>
      <c r="Z59" s="165"/>
      <c r="AA59" s="2"/>
      <c r="AD59" s="1"/>
      <c r="AF59" s="94">
        <v>80</v>
      </c>
      <c r="AG59" s="30" t="s">
        <v>5</v>
      </c>
      <c r="AH59" s="30" t="s">
        <v>13</v>
      </c>
      <c r="AI59" s="30" t="s">
        <v>7</v>
      </c>
      <c r="AJ59" s="72">
        <f t="shared" si="1"/>
        <v>0</v>
      </c>
    </row>
    <row r="60" spans="1:36" ht="19.899999999999999" customHeight="1" thickBot="1" x14ac:dyDescent="0.3">
      <c r="A60" s="34">
        <v>483.5</v>
      </c>
      <c r="B60" s="18" t="s">
        <v>68</v>
      </c>
      <c r="C60" s="14">
        <v>1800</v>
      </c>
      <c r="D60" s="14" t="s">
        <v>3</v>
      </c>
      <c r="E60" s="111">
        <v>0</v>
      </c>
      <c r="F60" s="14" t="s">
        <v>5</v>
      </c>
      <c r="G60" s="14" t="s">
        <v>41</v>
      </c>
      <c r="H60" s="14" t="s">
        <v>7</v>
      </c>
      <c r="I60" s="181">
        <f t="shared" si="2"/>
        <v>0</v>
      </c>
      <c r="J60" s="2"/>
      <c r="K60" s="192">
        <v>2.1</v>
      </c>
      <c r="L60" s="72">
        <f>$C$60*K60</f>
        <v>3780</v>
      </c>
      <c r="M60" s="168"/>
      <c r="N60" s="192">
        <v>2.5</v>
      </c>
      <c r="O60" s="72">
        <f>$C$60*N60</f>
        <v>4500</v>
      </c>
      <c r="P60" s="168"/>
      <c r="Q60" s="192">
        <v>2</v>
      </c>
      <c r="R60" s="72">
        <f>$C$60*Q60</f>
        <v>3600</v>
      </c>
      <c r="S60" s="168"/>
      <c r="T60" s="192">
        <v>1</v>
      </c>
      <c r="U60" s="72">
        <f>$C$60*T60</f>
        <v>1800</v>
      </c>
      <c r="V60" s="168"/>
      <c r="W60" s="177"/>
      <c r="X60" s="165"/>
      <c r="Y60" s="165"/>
      <c r="Z60" s="165"/>
      <c r="AA60" s="2"/>
      <c r="AD60" s="1"/>
      <c r="AF60" s="93">
        <v>2.1</v>
      </c>
      <c r="AG60" s="14" t="s">
        <v>5</v>
      </c>
      <c r="AH60" s="14" t="s">
        <v>41</v>
      </c>
      <c r="AI60" s="14" t="s">
        <v>7</v>
      </c>
      <c r="AJ60" s="70">
        <f t="shared" si="1"/>
        <v>0</v>
      </c>
    </row>
    <row r="61" spans="1:36" ht="19.899999999999999" customHeight="1" thickBot="1" x14ac:dyDescent="0.3">
      <c r="A61" s="55">
        <v>504</v>
      </c>
      <c r="B61" s="44" t="s">
        <v>69</v>
      </c>
      <c r="C61" s="45">
        <v>1800</v>
      </c>
      <c r="D61" s="45" t="s">
        <v>3</v>
      </c>
      <c r="E61" s="112">
        <v>0</v>
      </c>
      <c r="F61" s="45" t="s">
        <v>5</v>
      </c>
      <c r="G61" s="45" t="s">
        <v>41</v>
      </c>
      <c r="H61" s="45" t="s">
        <v>7</v>
      </c>
      <c r="I61" s="183">
        <f t="shared" si="2"/>
        <v>0</v>
      </c>
      <c r="J61" s="2"/>
      <c r="K61" s="191">
        <v>55</v>
      </c>
      <c r="L61" s="70">
        <f>$C$61*K61</f>
        <v>99000</v>
      </c>
      <c r="M61" s="168"/>
      <c r="N61" s="191">
        <v>60</v>
      </c>
      <c r="O61" s="70">
        <f>$C$61*N61</f>
        <v>108000</v>
      </c>
      <c r="P61" s="168"/>
      <c r="Q61" s="191">
        <v>50</v>
      </c>
      <c r="R61" s="70">
        <f>$C$61*Q61</f>
        <v>90000</v>
      </c>
      <c r="S61" s="168"/>
      <c r="T61" s="191">
        <v>50</v>
      </c>
      <c r="U61" s="70">
        <f>$C$61*T61</f>
        <v>90000</v>
      </c>
      <c r="V61" s="168"/>
      <c r="W61" s="168"/>
      <c r="X61" s="165"/>
      <c r="Y61" s="165"/>
      <c r="Z61" s="165"/>
      <c r="AA61" s="2"/>
      <c r="AD61" s="1"/>
      <c r="AF61" s="79">
        <v>55</v>
      </c>
      <c r="AG61" s="30" t="s">
        <v>5</v>
      </c>
      <c r="AH61" s="30" t="s">
        <v>41</v>
      </c>
      <c r="AI61" s="40" t="s">
        <v>7</v>
      </c>
      <c r="AJ61" s="71">
        <f t="shared" si="1"/>
        <v>0</v>
      </c>
    </row>
    <row r="62" spans="1:36" ht="19.899999999999999" customHeight="1" thickBot="1" x14ac:dyDescent="0.3">
      <c r="A62" s="34">
        <v>504.1</v>
      </c>
      <c r="B62" s="18" t="s">
        <v>70</v>
      </c>
      <c r="C62" s="14">
        <v>300</v>
      </c>
      <c r="D62" s="14" t="s">
        <v>3</v>
      </c>
      <c r="E62" s="81">
        <v>0</v>
      </c>
      <c r="F62" s="14" t="s">
        <v>5</v>
      </c>
      <c r="G62" s="14" t="s">
        <v>41</v>
      </c>
      <c r="H62" s="14" t="s">
        <v>7</v>
      </c>
      <c r="I62" s="181">
        <f t="shared" si="2"/>
        <v>0</v>
      </c>
      <c r="J62" s="2"/>
      <c r="K62" s="192">
        <v>70</v>
      </c>
      <c r="L62" s="72">
        <f>$C$62*K62</f>
        <v>21000</v>
      </c>
      <c r="M62" s="168"/>
      <c r="N62" s="192">
        <v>65</v>
      </c>
      <c r="O62" s="72">
        <f>$C$62*N62</f>
        <v>19500</v>
      </c>
      <c r="P62" s="168"/>
      <c r="Q62" s="192">
        <v>55</v>
      </c>
      <c r="R62" s="72">
        <f>$C$62*Q62</f>
        <v>16500</v>
      </c>
      <c r="S62" s="168"/>
      <c r="T62" s="192">
        <v>55</v>
      </c>
      <c r="U62" s="72">
        <f>$C$62*T62</f>
        <v>16500</v>
      </c>
      <c r="V62" s="168"/>
      <c r="W62" s="168"/>
      <c r="X62" s="165"/>
      <c r="Y62" s="165"/>
      <c r="Z62" s="165"/>
      <c r="AA62" s="2"/>
      <c r="AD62" s="1"/>
      <c r="AF62" s="81">
        <v>70</v>
      </c>
      <c r="AG62" s="14" t="s">
        <v>5</v>
      </c>
      <c r="AH62" s="14" t="s">
        <v>41</v>
      </c>
      <c r="AI62" s="39" t="s">
        <v>7</v>
      </c>
      <c r="AJ62" s="70">
        <f t="shared" si="1"/>
        <v>0</v>
      </c>
    </row>
    <row r="63" spans="1:36" ht="19.899999999999999" customHeight="1" thickBot="1" x14ac:dyDescent="0.3">
      <c r="A63" s="55">
        <v>506</v>
      </c>
      <c r="B63" s="44" t="s">
        <v>71</v>
      </c>
      <c r="C63" s="45">
        <v>25</v>
      </c>
      <c r="D63" s="45" t="s">
        <v>3</v>
      </c>
      <c r="E63" s="85">
        <v>0</v>
      </c>
      <c r="F63" s="45" t="s">
        <v>5</v>
      </c>
      <c r="G63" s="45" t="s">
        <v>41</v>
      </c>
      <c r="H63" s="45"/>
      <c r="I63" s="183">
        <f t="shared" si="2"/>
        <v>0</v>
      </c>
      <c r="J63" s="2"/>
      <c r="K63" s="191">
        <v>50</v>
      </c>
      <c r="L63" s="70">
        <f>$C$63*K63</f>
        <v>1250</v>
      </c>
      <c r="M63" s="168"/>
      <c r="N63" s="191">
        <v>55</v>
      </c>
      <c r="O63" s="70">
        <f>$C$63*N63</f>
        <v>1375</v>
      </c>
      <c r="P63" s="168"/>
      <c r="Q63" s="191">
        <v>40</v>
      </c>
      <c r="R63" s="70">
        <f>$C$63*Q63</f>
        <v>1000</v>
      </c>
      <c r="S63" s="168"/>
      <c r="T63" s="191">
        <v>50</v>
      </c>
      <c r="U63" s="70">
        <f>$C$63*T63</f>
        <v>1250</v>
      </c>
      <c r="V63" s="168"/>
      <c r="W63" s="168"/>
      <c r="X63" s="165"/>
      <c r="Y63" s="165"/>
      <c r="Z63" s="165"/>
      <c r="AA63" s="2"/>
      <c r="AD63" s="1"/>
      <c r="AF63" s="79">
        <v>50</v>
      </c>
      <c r="AG63" s="3" t="s">
        <v>5</v>
      </c>
      <c r="AH63" s="30" t="s">
        <v>41</v>
      </c>
      <c r="AI63" s="49"/>
      <c r="AJ63" s="71">
        <f t="shared" si="1"/>
        <v>0</v>
      </c>
    </row>
    <row r="64" spans="1:36" ht="19.899999999999999" customHeight="1" thickBot="1" x14ac:dyDescent="0.3">
      <c r="A64" s="34">
        <v>509</v>
      </c>
      <c r="B64" s="18" t="s">
        <v>72</v>
      </c>
      <c r="C64" s="14">
        <v>200</v>
      </c>
      <c r="D64" s="14" t="s">
        <v>3</v>
      </c>
      <c r="E64" s="81">
        <v>0</v>
      </c>
      <c r="F64" s="14" t="s">
        <v>5</v>
      </c>
      <c r="G64" s="14" t="s">
        <v>41</v>
      </c>
      <c r="H64" s="14" t="s">
        <v>7</v>
      </c>
      <c r="I64" s="181">
        <f t="shared" si="2"/>
        <v>0</v>
      </c>
      <c r="J64" s="2"/>
      <c r="K64" s="192">
        <v>55.08</v>
      </c>
      <c r="L64" s="72">
        <f>$C$64*K64</f>
        <v>11016</v>
      </c>
      <c r="M64" s="168"/>
      <c r="N64" s="192">
        <v>0.01</v>
      </c>
      <c r="O64" s="72">
        <f>$C$64*N64</f>
        <v>2</v>
      </c>
      <c r="P64" s="168"/>
      <c r="Q64" s="192">
        <v>54</v>
      </c>
      <c r="R64" s="72">
        <f>$C$64*Q64</f>
        <v>10800</v>
      </c>
      <c r="S64" s="168"/>
      <c r="T64" s="192">
        <v>60</v>
      </c>
      <c r="U64" s="72">
        <f>$C$64*T64</f>
        <v>12000</v>
      </c>
      <c r="V64" s="177"/>
      <c r="W64" s="168"/>
      <c r="X64" s="165"/>
      <c r="Y64" s="165"/>
      <c r="Z64" s="165"/>
      <c r="AA64" s="2"/>
      <c r="AD64" s="1"/>
      <c r="AF64" s="79">
        <v>55.08</v>
      </c>
      <c r="AG64" s="36" t="s">
        <v>5</v>
      </c>
      <c r="AH64" s="30" t="s">
        <v>41</v>
      </c>
      <c r="AI64" s="36" t="s">
        <v>7</v>
      </c>
      <c r="AJ64" s="71">
        <f t="shared" si="1"/>
        <v>0</v>
      </c>
    </row>
    <row r="65" spans="1:36" ht="19.899999999999999" customHeight="1" thickBot="1" x14ac:dyDescent="0.3">
      <c r="A65" s="52">
        <v>509.1</v>
      </c>
      <c r="B65" s="36" t="s">
        <v>73</v>
      </c>
      <c r="C65" s="37">
        <v>200</v>
      </c>
      <c r="D65" s="37" t="s">
        <v>3</v>
      </c>
      <c r="E65" s="110">
        <v>0</v>
      </c>
      <c r="F65" s="37" t="s">
        <v>5</v>
      </c>
      <c r="G65" s="37" t="s">
        <v>41</v>
      </c>
      <c r="H65" s="37" t="s">
        <v>7</v>
      </c>
      <c r="I65" s="183">
        <f t="shared" si="2"/>
        <v>0</v>
      </c>
      <c r="J65" s="2"/>
      <c r="K65" s="191">
        <v>63.5</v>
      </c>
      <c r="L65" s="70">
        <f>$C$65*K65</f>
        <v>12700</v>
      </c>
      <c r="M65" s="168"/>
      <c r="N65" s="191">
        <v>0.01</v>
      </c>
      <c r="O65" s="70">
        <f>$C$65*N65</f>
        <v>2</v>
      </c>
      <c r="P65" s="168"/>
      <c r="Q65" s="191">
        <v>66</v>
      </c>
      <c r="R65" s="70">
        <f>$C$65*Q65</f>
        <v>13200</v>
      </c>
      <c r="S65" s="168"/>
      <c r="T65" s="191">
        <v>60</v>
      </c>
      <c r="U65" s="70">
        <f>$C$65*T65</f>
        <v>12000</v>
      </c>
      <c r="V65" s="177"/>
      <c r="W65" s="168"/>
      <c r="X65" s="165"/>
      <c r="Y65" s="165"/>
      <c r="Z65" s="165"/>
      <c r="AA65" s="2"/>
      <c r="AD65" s="1"/>
      <c r="AF65" s="81">
        <v>63.5</v>
      </c>
      <c r="AG65" s="14" t="s">
        <v>5</v>
      </c>
      <c r="AH65" s="14" t="s">
        <v>41</v>
      </c>
      <c r="AI65" s="14" t="s">
        <v>7</v>
      </c>
      <c r="AJ65" s="70">
        <f t="shared" si="1"/>
        <v>0</v>
      </c>
    </row>
    <row r="66" spans="1:36" ht="19.899999999999999" customHeight="1" thickBot="1" x14ac:dyDescent="0.3">
      <c r="A66" s="34">
        <v>511.1</v>
      </c>
      <c r="B66" s="18" t="s">
        <v>74</v>
      </c>
      <c r="C66" s="14">
        <v>25</v>
      </c>
      <c r="D66" s="14" t="s">
        <v>3</v>
      </c>
      <c r="E66" s="111">
        <v>0</v>
      </c>
      <c r="F66" s="14" t="s">
        <v>5</v>
      </c>
      <c r="G66" s="14" t="s">
        <v>41</v>
      </c>
      <c r="H66" s="14" t="s">
        <v>7</v>
      </c>
      <c r="I66" s="181">
        <f t="shared" si="2"/>
        <v>0</v>
      </c>
      <c r="J66" s="2"/>
      <c r="K66" s="192">
        <v>45</v>
      </c>
      <c r="L66" s="72">
        <f>$C$66*K66</f>
        <v>1125</v>
      </c>
      <c r="M66" s="168"/>
      <c r="N66" s="192">
        <v>50</v>
      </c>
      <c r="O66" s="72">
        <f>$C$66*N66</f>
        <v>1250</v>
      </c>
      <c r="P66" s="168"/>
      <c r="Q66" s="192">
        <v>28</v>
      </c>
      <c r="R66" s="72">
        <f>$C$66*Q66</f>
        <v>700</v>
      </c>
      <c r="S66" s="168"/>
      <c r="T66" s="192">
        <v>50</v>
      </c>
      <c r="U66" s="72">
        <f>$C$66*T66</f>
        <v>1250</v>
      </c>
      <c r="V66" s="168"/>
      <c r="W66" s="168"/>
      <c r="X66" s="165"/>
      <c r="Y66" s="165"/>
      <c r="Z66" s="165"/>
      <c r="AA66" s="2"/>
      <c r="AD66" s="1"/>
      <c r="AF66" s="79">
        <v>45</v>
      </c>
      <c r="AG66" s="37" t="s">
        <v>5</v>
      </c>
      <c r="AH66" s="30" t="s">
        <v>41</v>
      </c>
      <c r="AI66" s="37" t="s">
        <v>7</v>
      </c>
      <c r="AJ66" s="71">
        <f t="shared" si="1"/>
        <v>0</v>
      </c>
    </row>
    <row r="67" spans="1:36" ht="19.899999999999999" customHeight="1" thickBot="1" x14ac:dyDescent="0.3">
      <c r="A67" s="52">
        <v>516</v>
      </c>
      <c r="B67" s="36" t="s">
        <v>75</v>
      </c>
      <c r="C67" s="37">
        <v>80</v>
      </c>
      <c r="D67" s="37" t="s">
        <v>3</v>
      </c>
      <c r="E67" s="110">
        <v>0</v>
      </c>
      <c r="F67" s="37" t="s">
        <v>5</v>
      </c>
      <c r="G67" s="37" t="s">
        <v>23</v>
      </c>
      <c r="H67" s="37" t="s">
        <v>7</v>
      </c>
      <c r="I67" s="183">
        <f t="shared" si="2"/>
        <v>0</v>
      </c>
      <c r="J67" s="2"/>
      <c r="K67" s="191">
        <v>339</v>
      </c>
      <c r="L67" s="70">
        <f>$C$67*K67</f>
        <v>27120</v>
      </c>
      <c r="M67" s="168"/>
      <c r="N67" s="191">
        <v>300</v>
      </c>
      <c r="O67" s="70">
        <f>$C$67*N67</f>
        <v>24000</v>
      </c>
      <c r="P67" s="168"/>
      <c r="Q67" s="191">
        <v>250</v>
      </c>
      <c r="R67" s="70">
        <f>$C$67*Q67</f>
        <v>20000</v>
      </c>
      <c r="S67" s="168"/>
      <c r="T67" s="191">
        <v>350</v>
      </c>
      <c r="U67" s="70">
        <f>$C$67*T67</f>
        <v>28000</v>
      </c>
      <c r="V67" s="165"/>
      <c r="W67" s="168"/>
      <c r="X67" s="165"/>
      <c r="Y67" s="165"/>
      <c r="Z67" s="165"/>
      <c r="AA67" s="2"/>
      <c r="AD67" s="1"/>
      <c r="AF67" s="81">
        <v>339</v>
      </c>
      <c r="AG67" s="14" t="s">
        <v>5</v>
      </c>
      <c r="AH67" s="14" t="s">
        <v>23</v>
      </c>
      <c r="AI67" s="14" t="s">
        <v>7</v>
      </c>
      <c r="AJ67" s="70">
        <f t="shared" si="1"/>
        <v>0</v>
      </c>
    </row>
    <row r="68" spans="1:36" ht="19.899999999999999" customHeight="1" thickBot="1" x14ac:dyDescent="0.3">
      <c r="A68" s="34">
        <v>570.20000000000005</v>
      </c>
      <c r="B68" s="18" t="s">
        <v>76</v>
      </c>
      <c r="C68" s="14">
        <v>1000</v>
      </c>
      <c r="D68" s="14" t="s">
        <v>3</v>
      </c>
      <c r="E68" s="111">
        <v>0</v>
      </c>
      <c r="F68" s="14" t="s">
        <v>5</v>
      </c>
      <c r="G68" s="14" t="s">
        <v>41</v>
      </c>
      <c r="H68" s="14" t="s">
        <v>7</v>
      </c>
      <c r="I68" s="181">
        <f t="shared" si="2"/>
        <v>0</v>
      </c>
      <c r="J68" s="2"/>
      <c r="K68" s="192">
        <v>27</v>
      </c>
      <c r="L68" s="72">
        <f>$C$68*K68</f>
        <v>27000</v>
      </c>
      <c r="M68" s="168"/>
      <c r="N68" s="192">
        <v>10</v>
      </c>
      <c r="O68" s="72">
        <f>$C$68*N68</f>
        <v>10000</v>
      </c>
      <c r="P68" s="168"/>
      <c r="Q68" s="192">
        <v>9</v>
      </c>
      <c r="R68" s="72">
        <f>$C$68*Q68</f>
        <v>9000</v>
      </c>
      <c r="S68" s="168"/>
      <c r="T68" s="192">
        <v>5</v>
      </c>
      <c r="U68" s="72">
        <f>$C$68*T68</f>
        <v>5000</v>
      </c>
      <c r="V68" s="168"/>
      <c r="W68" s="168"/>
      <c r="X68" s="165"/>
      <c r="Y68" s="165"/>
      <c r="Z68" s="165"/>
      <c r="AA68" s="2"/>
      <c r="AD68" s="1"/>
      <c r="AF68" s="79">
        <v>27</v>
      </c>
      <c r="AG68" s="30" t="s">
        <v>5</v>
      </c>
      <c r="AH68" s="30" t="s">
        <v>41</v>
      </c>
      <c r="AI68" s="30" t="s">
        <v>7</v>
      </c>
      <c r="AJ68" s="71">
        <f t="shared" ref="AJ68:AJ91" si="3">AD68*AF68</f>
        <v>0</v>
      </c>
    </row>
    <row r="69" spans="1:36" ht="19.899999999999999" customHeight="1" thickBot="1" x14ac:dyDescent="0.3">
      <c r="A69" s="55">
        <v>580</v>
      </c>
      <c r="B69" s="44" t="s">
        <v>77</v>
      </c>
      <c r="C69" s="45">
        <v>2000</v>
      </c>
      <c r="D69" s="45" t="s">
        <v>3</v>
      </c>
      <c r="E69" s="112">
        <v>0</v>
      </c>
      <c r="F69" s="45" t="s">
        <v>5</v>
      </c>
      <c r="G69" s="45" t="s">
        <v>41</v>
      </c>
      <c r="H69" s="45" t="s">
        <v>7</v>
      </c>
      <c r="I69" s="183">
        <f t="shared" si="2"/>
        <v>0</v>
      </c>
      <c r="J69" s="2"/>
      <c r="K69" s="191">
        <v>30</v>
      </c>
      <c r="L69" s="70">
        <f>$C$69*K69</f>
        <v>60000</v>
      </c>
      <c r="M69" s="168"/>
      <c r="N69" s="191">
        <v>35</v>
      </c>
      <c r="O69" s="70">
        <f>$C$69*N69</f>
        <v>70000</v>
      </c>
      <c r="P69" s="168"/>
      <c r="Q69" s="191">
        <v>25</v>
      </c>
      <c r="R69" s="70">
        <f>$C$69*Q69</f>
        <v>50000</v>
      </c>
      <c r="S69" s="168"/>
      <c r="T69" s="191">
        <v>26</v>
      </c>
      <c r="U69" s="70">
        <f>$C$69*T69</f>
        <v>52000</v>
      </c>
      <c r="V69" s="168"/>
      <c r="W69" s="177"/>
      <c r="X69" s="165"/>
      <c r="Y69" s="165"/>
      <c r="Z69" s="165"/>
      <c r="AA69" s="2"/>
      <c r="AD69" s="1"/>
      <c r="AF69" s="81">
        <v>30</v>
      </c>
      <c r="AG69" s="14" t="s">
        <v>5</v>
      </c>
      <c r="AH69" s="14" t="s">
        <v>41</v>
      </c>
      <c r="AI69" s="19" t="s">
        <v>7</v>
      </c>
      <c r="AJ69" s="70">
        <f t="shared" si="3"/>
        <v>0</v>
      </c>
    </row>
    <row r="70" spans="1:36" ht="19.899999999999999" customHeight="1" thickBot="1" x14ac:dyDescent="0.3">
      <c r="A70" s="34">
        <v>582</v>
      </c>
      <c r="B70" s="18" t="s">
        <v>78</v>
      </c>
      <c r="C70" s="14">
        <v>6</v>
      </c>
      <c r="D70" s="14" t="s">
        <v>3</v>
      </c>
      <c r="E70" s="81">
        <v>0</v>
      </c>
      <c r="F70" s="14" t="s">
        <v>5</v>
      </c>
      <c r="G70" s="14" t="s">
        <v>23</v>
      </c>
      <c r="H70" s="14" t="s">
        <v>7</v>
      </c>
      <c r="I70" s="181">
        <f t="shared" si="2"/>
        <v>0</v>
      </c>
      <c r="J70" s="2"/>
      <c r="K70" s="192">
        <v>130</v>
      </c>
      <c r="L70" s="72">
        <f>$C$70*K70</f>
        <v>780</v>
      </c>
      <c r="M70" s="168"/>
      <c r="N70" s="192">
        <v>200</v>
      </c>
      <c r="O70" s="72">
        <f>$C$70*N70</f>
        <v>1200</v>
      </c>
      <c r="P70" s="168"/>
      <c r="Q70" s="192">
        <v>100</v>
      </c>
      <c r="R70" s="72">
        <f>$C$70*Q70</f>
        <v>600</v>
      </c>
      <c r="S70" s="168"/>
      <c r="T70" s="192">
        <v>50</v>
      </c>
      <c r="U70" s="72">
        <f>$C$70*T70</f>
        <v>300</v>
      </c>
      <c r="V70" s="168"/>
      <c r="W70" s="177"/>
      <c r="X70" s="165"/>
      <c r="Y70" s="165"/>
      <c r="Z70" s="165"/>
      <c r="AA70" s="2"/>
      <c r="AD70" s="1"/>
      <c r="AF70" s="79">
        <v>130</v>
      </c>
      <c r="AG70" s="30" t="s">
        <v>5</v>
      </c>
      <c r="AH70" s="30" t="s">
        <v>23</v>
      </c>
      <c r="AI70" s="30" t="s">
        <v>7</v>
      </c>
      <c r="AJ70" s="71">
        <f t="shared" si="3"/>
        <v>0</v>
      </c>
    </row>
    <row r="71" spans="1:36" ht="19.899999999999999" customHeight="1" thickBot="1" x14ac:dyDescent="0.3">
      <c r="A71" s="55">
        <v>594</v>
      </c>
      <c r="B71" s="44" t="s">
        <v>109</v>
      </c>
      <c r="C71" s="45">
        <v>500</v>
      </c>
      <c r="D71" s="45" t="s">
        <v>3</v>
      </c>
      <c r="E71" s="85">
        <v>0</v>
      </c>
      <c r="F71" s="45" t="s">
        <v>5</v>
      </c>
      <c r="G71" s="45" t="s">
        <v>41</v>
      </c>
      <c r="H71" s="45"/>
      <c r="I71" s="183">
        <f t="shared" si="2"/>
        <v>0</v>
      </c>
      <c r="J71" s="2"/>
      <c r="K71" s="191">
        <v>5</v>
      </c>
      <c r="L71" s="70">
        <f>$C$71*K71</f>
        <v>2500</v>
      </c>
      <c r="M71" s="168"/>
      <c r="N71" s="191">
        <v>0.01</v>
      </c>
      <c r="O71" s="70">
        <f>$C$71*N71</f>
        <v>5</v>
      </c>
      <c r="P71" s="168"/>
      <c r="Q71" s="191">
        <v>10</v>
      </c>
      <c r="R71" s="70">
        <f>$C$71*Q71</f>
        <v>5000</v>
      </c>
      <c r="S71" s="168"/>
      <c r="T71" s="191">
        <v>10</v>
      </c>
      <c r="U71" s="70">
        <f>$C$71*T71</f>
        <v>5000</v>
      </c>
      <c r="V71" s="168"/>
      <c r="W71" s="168"/>
      <c r="X71" s="165"/>
      <c r="Y71" s="165"/>
      <c r="Z71" s="165"/>
      <c r="AA71" s="2"/>
      <c r="AD71" s="1"/>
      <c r="AF71" s="81">
        <v>5</v>
      </c>
      <c r="AG71" s="14" t="s">
        <v>5</v>
      </c>
      <c r="AH71" s="14" t="s">
        <v>41</v>
      </c>
      <c r="AI71" s="19"/>
      <c r="AJ71" s="70">
        <f t="shared" si="3"/>
        <v>0</v>
      </c>
    </row>
    <row r="72" spans="1:36" ht="19.899999999999999" customHeight="1" thickBot="1" x14ac:dyDescent="0.3">
      <c r="A72" s="34">
        <v>670</v>
      </c>
      <c r="B72" s="18" t="s">
        <v>79</v>
      </c>
      <c r="C72" s="14">
        <v>0</v>
      </c>
      <c r="D72" s="14" t="s">
        <v>3</v>
      </c>
      <c r="E72" s="81">
        <v>0</v>
      </c>
      <c r="F72" s="14" t="s">
        <v>5</v>
      </c>
      <c r="G72" s="14" t="s">
        <v>41</v>
      </c>
      <c r="H72" s="14"/>
      <c r="I72" s="181">
        <f t="shared" si="2"/>
        <v>0</v>
      </c>
      <c r="J72" s="2"/>
      <c r="K72" s="192">
        <v>100</v>
      </c>
      <c r="L72" s="72">
        <f>$C$72*K72</f>
        <v>0</v>
      </c>
      <c r="M72" s="168"/>
      <c r="N72" s="192">
        <v>150</v>
      </c>
      <c r="O72" s="72">
        <f>$C$72*N72</f>
        <v>0</v>
      </c>
      <c r="P72" s="168"/>
      <c r="Q72" s="192">
        <v>250</v>
      </c>
      <c r="R72" s="72">
        <f>$C$72*Q72</f>
        <v>0</v>
      </c>
      <c r="S72" s="168"/>
      <c r="T72" s="192">
        <v>50</v>
      </c>
      <c r="U72" s="72">
        <f>$C$72*T72</f>
        <v>0</v>
      </c>
      <c r="V72" s="168"/>
      <c r="W72" s="165"/>
      <c r="X72" s="165"/>
      <c r="Y72" s="165"/>
      <c r="Z72" s="165"/>
      <c r="AA72" s="2"/>
      <c r="AD72" s="1"/>
      <c r="AF72" s="81">
        <v>100</v>
      </c>
      <c r="AG72" s="14" t="s">
        <v>5</v>
      </c>
      <c r="AH72" s="14" t="s">
        <v>41</v>
      </c>
      <c r="AI72" s="19"/>
      <c r="AJ72" s="70">
        <f t="shared" si="3"/>
        <v>0</v>
      </c>
    </row>
    <row r="73" spans="1:36" ht="19.899999999999999" customHeight="1" thickBot="1" x14ac:dyDescent="0.3">
      <c r="A73" s="52">
        <v>697</v>
      </c>
      <c r="B73" s="36" t="s">
        <v>80</v>
      </c>
      <c r="C73" s="37">
        <v>10</v>
      </c>
      <c r="D73" s="37" t="s">
        <v>3</v>
      </c>
      <c r="E73" s="110">
        <v>0</v>
      </c>
      <c r="F73" s="37" t="s">
        <v>5</v>
      </c>
      <c r="G73" s="37" t="s">
        <v>41</v>
      </c>
      <c r="H73" s="37"/>
      <c r="I73" s="183">
        <f t="shared" si="2"/>
        <v>0</v>
      </c>
      <c r="J73" s="2"/>
      <c r="K73" s="191">
        <v>5</v>
      </c>
      <c r="L73" s="70">
        <f>$C$73*K73</f>
        <v>50</v>
      </c>
      <c r="M73" s="168"/>
      <c r="N73" s="191">
        <v>15</v>
      </c>
      <c r="O73" s="70">
        <f>$C$73*N73</f>
        <v>150</v>
      </c>
      <c r="P73" s="168"/>
      <c r="Q73" s="191">
        <v>8</v>
      </c>
      <c r="R73" s="70">
        <f>$C$73*Q73</f>
        <v>80</v>
      </c>
      <c r="S73" s="168"/>
      <c r="T73" s="191">
        <v>10</v>
      </c>
      <c r="U73" s="70">
        <f>$C$73*T73</f>
        <v>100</v>
      </c>
      <c r="V73" s="168"/>
      <c r="W73" s="168"/>
      <c r="X73" s="165"/>
      <c r="Y73" s="165"/>
      <c r="Z73" s="165"/>
      <c r="AA73" s="2"/>
      <c r="AD73" s="1"/>
      <c r="AF73" s="79">
        <v>5</v>
      </c>
      <c r="AG73" s="30" t="s">
        <v>5</v>
      </c>
      <c r="AH73" s="30" t="s">
        <v>41</v>
      </c>
      <c r="AI73" s="30"/>
      <c r="AJ73" s="71">
        <f t="shared" si="3"/>
        <v>0</v>
      </c>
    </row>
    <row r="74" spans="1:36" ht="19.899999999999999" customHeight="1" thickBot="1" x14ac:dyDescent="0.3">
      <c r="A74" s="34">
        <v>701</v>
      </c>
      <c r="B74" s="18" t="s">
        <v>81</v>
      </c>
      <c r="C74" s="14">
        <v>1100</v>
      </c>
      <c r="D74" s="14" t="s">
        <v>3</v>
      </c>
      <c r="E74" s="111">
        <v>0</v>
      </c>
      <c r="F74" s="14" t="s">
        <v>5</v>
      </c>
      <c r="G74" s="14" t="s">
        <v>13</v>
      </c>
      <c r="H74" s="14" t="s">
        <v>7</v>
      </c>
      <c r="I74" s="181">
        <f t="shared" si="2"/>
        <v>0</v>
      </c>
      <c r="J74" s="2"/>
      <c r="K74" s="192">
        <v>90</v>
      </c>
      <c r="L74" s="72">
        <f>$C$74*K74</f>
        <v>99000</v>
      </c>
      <c r="M74" s="168"/>
      <c r="N74" s="192">
        <v>70</v>
      </c>
      <c r="O74" s="72">
        <f>$C$74*N74</f>
        <v>77000</v>
      </c>
      <c r="P74" s="168"/>
      <c r="Q74" s="192">
        <v>70</v>
      </c>
      <c r="R74" s="72">
        <f>$C$74*Q74</f>
        <v>77000</v>
      </c>
      <c r="S74" s="168"/>
      <c r="T74" s="192">
        <v>100</v>
      </c>
      <c r="U74" s="72">
        <f>$C$74*T74</f>
        <v>110000</v>
      </c>
      <c r="V74" s="168"/>
      <c r="W74" s="168"/>
      <c r="X74" s="165"/>
      <c r="Y74" s="165"/>
      <c r="Z74" s="165"/>
      <c r="AA74" s="2"/>
      <c r="AD74" s="1"/>
      <c r="AF74" s="81">
        <v>90</v>
      </c>
      <c r="AG74" s="14" t="s">
        <v>5</v>
      </c>
      <c r="AH74" s="14" t="s">
        <v>13</v>
      </c>
      <c r="AI74" s="19" t="s">
        <v>7</v>
      </c>
      <c r="AJ74" s="70">
        <f t="shared" si="3"/>
        <v>0</v>
      </c>
    </row>
    <row r="75" spans="1:36" ht="19.899999999999999" customHeight="1" thickBot="1" x14ac:dyDescent="0.3">
      <c r="A75" s="53">
        <v>701.1</v>
      </c>
      <c r="B75" s="3" t="s">
        <v>82</v>
      </c>
      <c r="C75" s="30">
        <v>100</v>
      </c>
      <c r="D75" s="30" t="s">
        <v>3</v>
      </c>
      <c r="E75" s="110">
        <v>0</v>
      </c>
      <c r="F75" s="37" t="s">
        <v>5</v>
      </c>
      <c r="G75" s="37" t="s">
        <v>13</v>
      </c>
      <c r="H75" s="37" t="s">
        <v>7</v>
      </c>
      <c r="I75" s="183">
        <f t="shared" ref="I75:I91" si="4">C75*E75</f>
        <v>0</v>
      </c>
      <c r="K75" s="191">
        <v>95</v>
      </c>
      <c r="L75" s="70">
        <f>$C$75*K75</f>
        <v>9500</v>
      </c>
      <c r="M75" s="168"/>
      <c r="N75" s="191">
        <v>100</v>
      </c>
      <c r="O75" s="70">
        <f>$C$75*N75</f>
        <v>10000</v>
      </c>
      <c r="P75" s="168"/>
      <c r="Q75" s="191">
        <v>100</v>
      </c>
      <c r="R75" s="70">
        <f>$C$75*Q75</f>
        <v>10000</v>
      </c>
      <c r="S75" s="168"/>
      <c r="T75" s="191">
        <v>100</v>
      </c>
      <c r="U75" s="70">
        <f>$C$75*T75</f>
        <v>10000</v>
      </c>
      <c r="V75" s="168"/>
      <c r="W75" s="168"/>
      <c r="X75" s="165"/>
      <c r="Y75" s="165"/>
      <c r="Z75" s="165"/>
      <c r="AA75" s="2"/>
      <c r="AD75" s="1"/>
      <c r="AF75" s="79">
        <v>95</v>
      </c>
      <c r="AG75" s="30" t="s">
        <v>5</v>
      </c>
      <c r="AH75" s="30" t="s">
        <v>13</v>
      </c>
      <c r="AI75" s="30" t="s">
        <v>7</v>
      </c>
      <c r="AJ75" s="71">
        <f t="shared" si="3"/>
        <v>0</v>
      </c>
    </row>
    <row r="76" spans="1:36" ht="19.899999999999999" customHeight="1" thickBot="1" x14ac:dyDescent="0.3">
      <c r="A76" s="34">
        <v>701.2</v>
      </c>
      <c r="B76" s="18" t="s">
        <v>122</v>
      </c>
      <c r="C76" s="14">
        <v>200</v>
      </c>
      <c r="D76" s="14" t="s">
        <v>3</v>
      </c>
      <c r="E76" s="81">
        <v>0</v>
      </c>
      <c r="F76" s="14" t="s">
        <v>5</v>
      </c>
      <c r="G76" s="14" t="s">
        <v>13</v>
      </c>
      <c r="H76" s="14" t="s">
        <v>7</v>
      </c>
      <c r="I76" s="181">
        <f t="shared" si="4"/>
        <v>0</v>
      </c>
      <c r="J76" s="2"/>
      <c r="K76" s="192">
        <v>102</v>
      </c>
      <c r="L76" s="72">
        <f>$C$76*K76</f>
        <v>20400</v>
      </c>
      <c r="M76" s="168"/>
      <c r="N76" s="192">
        <v>125</v>
      </c>
      <c r="O76" s="72">
        <f>$C$76*N76</f>
        <v>25000</v>
      </c>
      <c r="P76" s="168"/>
      <c r="Q76" s="192">
        <v>100</v>
      </c>
      <c r="R76" s="72">
        <f>$C$76*Q76</f>
        <v>20000</v>
      </c>
      <c r="S76" s="168"/>
      <c r="T76" s="192">
        <v>125</v>
      </c>
      <c r="U76" s="72">
        <f>$C$76*T76</f>
        <v>25000</v>
      </c>
      <c r="V76" s="168"/>
      <c r="W76" s="168"/>
      <c r="X76" s="165"/>
      <c r="Y76" s="165"/>
      <c r="Z76" s="165"/>
      <c r="AA76" s="2"/>
      <c r="AD76" s="1"/>
      <c r="AF76" s="81">
        <v>102</v>
      </c>
      <c r="AG76" s="14" t="s">
        <v>5</v>
      </c>
      <c r="AH76" s="14" t="s">
        <v>13</v>
      </c>
      <c r="AI76" s="19" t="s">
        <v>7</v>
      </c>
      <c r="AJ76" s="70">
        <f>AD76*AF76</f>
        <v>0</v>
      </c>
    </row>
    <row r="77" spans="1:36" ht="19.899999999999999" customHeight="1" thickBot="1" x14ac:dyDescent="0.3">
      <c r="A77" s="53">
        <v>702</v>
      </c>
      <c r="B77" s="3" t="s">
        <v>107</v>
      </c>
      <c r="C77" s="30">
        <v>36</v>
      </c>
      <c r="D77" s="30" t="s">
        <v>3</v>
      </c>
      <c r="E77" s="83">
        <v>0</v>
      </c>
      <c r="F77" s="30" t="s">
        <v>5</v>
      </c>
      <c r="G77" s="30" t="s">
        <v>56</v>
      </c>
      <c r="H77" s="30" t="s">
        <v>7</v>
      </c>
      <c r="I77" s="183">
        <f t="shared" si="4"/>
        <v>0</v>
      </c>
      <c r="J77" s="2"/>
      <c r="K77" s="191">
        <v>230</v>
      </c>
      <c r="L77" s="70">
        <f>$C$77*K77</f>
        <v>8280</v>
      </c>
      <c r="M77" s="168"/>
      <c r="N77" s="191">
        <v>250</v>
      </c>
      <c r="O77" s="70">
        <f>$C$77*N77</f>
        <v>9000</v>
      </c>
      <c r="P77" s="168"/>
      <c r="Q77" s="191">
        <v>250</v>
      </c>
      <c r="R77" s="70">
        <f>$C$77*Q77</f>
        <v>9000</v>
      </c>
      <c r="S77" s="168"/>
      <c r="T77" s="191">
        <v>225</v>
      </c>
      <c r="U77" s="70">
        <f>$C$77*T77</f>
        <v>8100</v>
      </c>
      <c r="V77" s="168"/>
      <c r="W77" s="168"/>
      <c r="X77" s="165"/>
      <c r="Y77" s="165"/>
      <c r="Z77" s="165"/>
      <c r="AA77" s="2"/>
      <c r="AD77" s="1"/>
      <c r="AF77" s="79">
        <v>230</v>
      </c>
      <c r="AG77" s="30" t="s">
        <v>5</v>
      </c>
      <c r="AH77" s="30" t="s">
        <v>56</v>
      </c>
      <c r="AI77" s="30" t="s">
        <v>7</v>
      </c>
      <c r="AJ77" s="71">
        <f>AD77*AF77</f>
        <v>0</v>
      </c>
    </row>
    <row r="78" spans="1:36" ht="19.899999999999999" customHeight="1" thickBot="1" x14ac:dyDescent="0.3">
      <c r="A78" s="34">
        <v>702.1</v>
      </c>
      <c r="B78" s="18" t="s">
        <v>84</v>
      </c>
      <c r="C78" s="14">
        <v>2500</v>
      </c>
      <c r="D78" s="14" t="s">
        <v>3</v>
      </c>
      <c r="E78" s="81">
        <v>0</v>
      </c>
      <c r="F78" s="14" t="s">
        <v>5</v>
      </c>
      <c r="G78" s="14" t="s">
        <v>13</v>
      </c>
      <c r="H78" s="14" t="s">
        <v>7</v>
      </c>
      <c r="I78" s="181">
        <f t="shared" si="4"/>
        <v>0</v>
      </c>
      <c r="J78" s="2"/>
      <c r="K78" s="192">
        <v>8.4</v>
      </c>
      <c r="L78" s="72">
        <f>$C$78*K78</f>
        <v>21000</v>
      </c>
      <c r="M78" s="168"/>
      <c r="N78" s="192">
        <v>10</v>
      </c>
      <c r="O78" s="72">
        <f>$C$78*N78</f>
        <v>25000</v>
      </c>
      <c r="P78" s="168"/>
      <c r="Q78" s="192">
        <v>15</v>
      </c>
      <c r="R78" s="72">
        <f>$C$78*Q78</f>
        <v>37500</v>
      </c>
      <c r="S78" s="168"/>
      <c r="T78" s="192">
        <v>13</v>
      </c>
      <c r="U78" s="72">
        <f>$C$78*T78</f>
        <v>32500</v>
      </c>
      <c r="V78" s="168"/>
      <c r="W78" s="168"/>
      <c r="X78" s="165"/>
      <c r="Y78" s="165"/>
      <c r="Z78" s="165"/>
      <c r="AA78" s="2"/>
      <c r="AD78" s="1"/>
      <c r="AF78" s="81">
        <v>8.4</v>
      </c>
      <c r="AG78" s="14" t="s">
        <v>5</v>
      </c>
      <c r="AH78" s="14" t="s">
        <v>13</v>
      </c>
      <c r="AI78" s="19" t="s">
        <v>7</v>
      </c>
      <c r="AJ78" s="70">
        <f>AD78*AF78</f>
        <v>0</v>
      </c>
    </row>
    <row r="79" spans="1:36" ht="19.899999999999999" customHeight="1" thickBot="1" x14ac:dyDescent="0.3">
      <c r="A79" s="53">
        <v>703</v>
      </c>
      <c r="B79" s="3" t="s">
        <v>127</v>
      </c>
      <c r="C79" s="30">
        <v>75</v>
      </c>
      <c r="D79" s="30" t="s">
        <v>3</v>
      </c>
      <c r="E79" s="83">
        <v>0</v>
      </c>
      <c r="F79" s="30" t="s">
        <v>5</v>
      </c>
      <c r="G79" s="30" t="s">
        <v>56</v>
      </c>
      <c r="H79" s="30" t="s">
        <v>7</v>
      </c>
      <c r="I79" s="183">
        <f t="shared" si="4"/>
        <v>0</v>
      </c>
      <c r="J79" s="2"/>
      <c r="K79" s="191">
        <v>183.75</v>
      </c>
      <c r="L79" s="70">
        <f>$C$79*K79</f>
        <v>13781.25</v>
      </c>
      <c r="M79" s="168"/>
      <c r="N79" s="191">
        <v>250</v>
      </c>
      <c r="O79" s="70">
        <f>$C$79*N79</f>
        <v>18750</v>
      </c>
      <c r="P79" s="168"/>
      <c r="Q79" s="191">
        <v>250</v>
      </c>
      <c r="R79" s="70">
        <f>$C$79*Q79</f>
        <v>18750</v>
      </c>
      <c r="S79" s="168"/>
      <c r="T79" s="191">
        <v>225</v>
      </c>
      <c r="U79" s="70">
        <f>$C$79*T79</f>
        <v>16875</v>
      </c>
      <c r="V79" s="168"/>
      <c r="W79" s="168"/>
      <c r="X79" s="165"/>
      <c r="Y79" s="165"/>
      <c r="Z79" s="165"/>
      <c r="AA79" s="2"/>
      <c r="AD79" s="1"/>
      <c r="AF79" s="79">
        <v>183.75</v>
      </c>
      <c r="AG79" s="30" t="s">
        <v>5</v>
      </c>
      <c r="AH79" s="30" t="s">
        <v>56</v>
      </c>
      <c r="AI79" s="30" t="s">
        <v>7</v>
      </c>
      <c r="AJ79" s="71">
        <f t="shared" si="3"/>
        <v>0</v>
      </c>
    </row>
    <row r="80" spans="1:36" ht="19.899999999999999" customHeight="1" thickBot="1" x14ac:dyDescent="0.3">
      <c r="A80" s="34">
        <v>715</v>
      </c>
      <c r="B80" s="18" t="s">
        <v>85</v>
      </c>
      <c r="C80" s="14">
        <v>5</v>
      </c>
      <c r="D80" s="14" t="s">
        <v>3</v>
      </c>
      <c r="E80" s="111">
        <v>0</v>
      </c>
      <c r="F80" s="14" t="s">
        <v>5</v>
      </c>
      <c r="G80" s="14" t="s">
        <v>23</v>
      </c>
      <c r="H80" s="19"/>
      <c r="I80" s="181">
        <f t="shared" si="4"/>
        <v>0</v>
      </c>
      <c r="J80" s="2"/>
      <c r="K80" s="192">
        <v>100</v>
      </c>
      <c r="L80" s="72">
        <f>$C$80*K80</f>
        <v>500</v>
      </c>
      <c r="M80" s="168"/>
      <c r="N80" s="192">
        <v>200</v>
      </c>
      <c r="O80" s="72">
        <f>$C$80*N80</f>
        <v>1000</v>
      </c>
      <c r="P80" s="168"/>
      <c r="Q80" s="192">
        <v>200</v>
      </c>
      <c r="R80" s="72">
        <f>$C$80*Q80</f>
        <v>1000</v>
      </c>
      <c r="S80" s="168"/>
      <c r="T80" s="192">
        <v>1</v>
      </c>
      <c r="U80" s="72">
        <f>$C$80*T80</f>
        <v>5</v>
      </c>
      <c r="V80" s="168"/>
      <c r="W80" s="168"/>
      <c r="X80" s="165"/>
      <c r="Y80" s="165"/>
      <c r="Z80" s="165"/>
      <c r="AA80" s="2"/>
      <c r="AD80" s="1"/>
      <c r="AF80" s="81">
        <v>100</v>
      </c>
      <c r="AG80" s="14" t="s">
        <v>5</v>
      </c>
      <c r="AH80" s="14" t="s">
        <v>23</v>
      </c>
      <c r="AI80" s="19"/>
      <c r="AJ80" s="70">
        <f t="shared" si="3"/>
        <v>0</v>
      </c>
    </row>
    <row r="81" spans="1:36" ht="19.899999999999999" customHeight="1" thickBot="1" x14ac:dyDescent="0.3">
      <c r="A81" s="53">
        <v>751</v>
      </c>
      <c r="B81" s="3" t="s">
        <v>86</v>
      </c>
      <c r="C81" s="30">
        <v>200</v>
      </c>
      <c r="D81" s="30" t="s">
        <v>3</v>
      </c>
      <c r="E81" s="79">
        <v>0</v>
      </c>
      <c r="F81" s="30" t="s">
        <v>5</v>
      </c>
      <c r="G81" s="30" t="s">
        <v>10</v>
      </c>
      <c r="H81" s="30" t="s">
        <v>7</v>
      </c>
      <c r="I81" s="183">
        <f t="shared" si="4"/>
        <v>0</v>
      </c>
      <c r="J81" s="2"/>
      <c r="K81" s="191">
        <v>58.08</v>
      </c>
      <c r="L81" s="70">
        <f>$C$81*K81</f>
        <v>11616</v>
      </c>
      <c r="M81" s="168"/>
      <c r="N81" s="191">
        <v>50</v>
      </c>
      <c r="O81" s="70">
        <f>$C$81*N81</f>
        <v>10000</v>
      </c>
      <c r="P81" s="168"/>
      <c r="Q81" s="191">
        <v>30</v>
      </c>
      <c r="R81" s="70">
        <f>$C$81*Q81</f>
        <v>6000</v>
      </c>
      <c r="S81" s="168"/>
      <c r="T81" s="191">
        <v>55</v>
      </c>
      <c r="U81" s="70">
        <f>$C$81*T81</f>
        <v>11000</v>
      </c>
      <c r="V81" s="168"/>
      <c r="W81" s="168"/>
      <c r="X81" s="165"/>
      <c r="Y81" s="165"/>
      <c r="Z81" s="165"/>
      <c r="AA81" s="2"/>
      <c r="AD81" s="1"/>
      <c r="AF81" s="79">
        <v>58.08</v>
      </c>
      <c r="AG81" s="30" t="s">
        <v>5</v>
      </c>
      <c r="AH81" s="30" t="s">
        <v>10</v>
      </c>
      <c r="AI81" s="30" t="s">
        <v>7</v>
      </c>
      <c r="AJ81" s="71">
        <f t="shared" si="3"/>
        <v>0</v>
      </c>
    </row>
    <row r="82" spans="1:36" ht="19.899999999999999" customHeight="1" thickBot="1" x14ac:dyDescent="0.3">
      <c r="A82" s="34">
        <v>765</v>
      </c>
      <c r="B82" s="18" t="s">
        <v>87</v>
      </c>
      <c r="C82" s="14">
        <v>700</v>
      </c>
      <c r="D82" s="14" t="s">
        <v>3</v>
      </c>
      <c r="E82" s="111">
        <v>0</v>
      </c>
      <c r="F82" s="14" t="s">
        <v>5</v>
      </c>
      <c r="G82" s="14" t="s">
        <v>13</v>
      </c>
      <c r="H82" s="14" t="s">
        <v>7</v>
      </c>
      <c r="I82" s="181">
        <f t="shared" si="4"/>
        <v>0</v>
      </c>
      <c r="J82" s="2"/>
      <c r="K82" s="192">
        <v>2.79</v>
      </c>
      <c r="L82" s="72">
        <f>$C$82*K82</f>
        <v>1953</v>
      </c>
      <c r="M82" s="168"/>
      <c r="N82" s="192">
        <v>2</v>
      </c>
      <c r="O82" s="72">
        <f>$C$82*N82</f>
        <v>1400</v>
      </c>
      <c r="P82" s="168"/>
      <c r="Q82" s="192">
        <v>8</v>
      </c>
      <c r="R82" s="72">
        <f>$C$82*Q82</f>
        <v>5600</v>
      </c>
      <c r="S82" s="168"/>
      <c r="T82" s="192">
        <v>2</v>
      </c>
      <c r="U82" s="72">
        <f>$C$82*T82</f>
        <v>1400</v>
      </c>
      <c r="V82" s="168"/>
      <c r="W82" s="168"/>
      <c r="X82" s="165"/>
      <c r="Y82" s="165"/>
      <c r="Z82" s="165"/>
      <c r="AA82" s="2"/>
      <c r="AD82" s="1"/>
      <c r="AF82" s="81">
        <v>2.79</v>
      </c>
      <c r="AG82" s="14" t="s">
        <v>5</v>
      </c>
      <c r="AH82" s="14" t="s">
        <v>13</v>
      </c>
      <c r="AI82" s="19" t="s">
        <v>7</v>
      </c>
      <c r="AJ82" s="70">
        <f t="shared" si="3"/>
        <v>0</v>
      </c>
    </row>
    <row r="83" spans="1:36" ht="19.899999999999999" customHeight="1" thickBot="1" x14ac:dyDescent="0.3">
      <c r="A83" s="53">
        <v>811.36</v>
      </c>
      <c r="B83" s="3" t="s">
        <v>104</v>
      </c>
      <c r="C83" s="30">
        <v>4</v>
      </c>
      <c r="D83" s="30" t="s">
        <v>3</v>
      </c>
      <c r="E83" s="79">
        <v>0</v>
      </c>
      <c r="F83" s="30" t="s">
        <v>5</v>
      </c>
      <c r="G83" s="30" t="s">
        <v>23</v>
      </c>
      <c r="H83" s="30" t="s">
        <v>7</v>
      </c>
      <c r="I83" s="183">
        <f t="shared" si="4"/>
        <v>0</v>
      </c>
      <c r="J83" s="2"/>
      <c r="K83" s="191">
        <v>600</v>
      </c>
      <c r="L83" s="70">
        <f>$C$83*K83</f>
        <v>2400</v>
      </c>
      <c r="M83" s="168"/>
      <c r="N83" s="191">
        <v>500</v>
      </c>
      <c r="O83" s="70">
        <f>$C$83*N83</f>
        <v>2000</v>
      </c>
      <c r="P83" s="168"/>
      <c r="Q83" s="191">
        <v>600</v>
      </c>
      <c r="R83" s="70">
        <f>$C$83*Q83</f>
        <v>2400</v>
      </c>
      <c r="S83" s="168"/>
      <c r="T83" s="191">
        <v>8000</v>
      </c>
      <c r="U83" s="70">
        <f>$C$83*T83</f>
        <v>32000</v>
      </c>
      <c r="V83" s="168"/>
      <c r="W83" s="168"/>
      <c r="X83" s="165"/>
      <c r="Y83" s="165"/>
      <c r="Z83" s="165"/>
      <c r="AA83" s="2"/>
      <c r="AD83" s="1"/>
      <c r="AF83" s="79">
        <v>600</v>
      </c>
      <c r="AG83" s="30" t="s">
        <v>5</v>
      </c>
      <c r="AH83" s="30" t="s">
        <v>23</v>
      </c>
      <c r="AI83" s="30" t="s">
        <v>7</v>
      </c>
      <c r="AJ83" s="71">
        <f t="shared" si="3"/>
        <v>0</v>
      </c>
    </row>
    <row r="84" spans="1:36" ht="19.899999999999999" customHeight="1" thickBot="1" x14ac:dyDescent="0.3">
      <c r="A84" s="34">
        <v>854.01400000000001</v>
      </c>
      <c r="B84" s="18" t="s">
        <v>88</v>
      </c>
      <c r="C84" s="14">
        <v>1200</v>
      </c>
      <c r="D84" s="14" t="s">
        <v>3</v>
      </c>
      <c r="E84" s="111">
        <v>0</v>
      </c>
      <c r="F84" s="14" t="s">
        <v>5</v>
      </c>
      <c r="G84" s="14" t="s">
        <v>41</v>
      </c>
      <c r="H84" s="14" t="s">
        <v>7</v>
      </c>
      <c r="I84" s="181">
        <f t="shared" si="4"/>
        <v>0</v>
      </c>
      <c r="J84" s="2"/>
      <c r="K84" s="192">
        <v>2.1000000000000001E-2</v>
      </c>
      <c r="L84" s="72">
        <f>$C$84*K84</f>
        <v>25.200000000000003</v>
      </c>
      <c r="M84" s="168"/>
      <c r="N84" s="192">
        <v>0.75</v>
      </c>
      <c r="O84" s="72">
        <f>$C$84*N84</f>
        <v>900</v>
      </c>
      <c r="P84" s="168"/>
      <c r="Q84" s="192">
        <v>1</v>
      </c>
      <c r="R84" s="72">
        <f>$C$84*Q84</f>
        <v>1200</v>
      </c>
      <c r="S84" s="168"/>
      <c r="T84" s="192">
        <v>1</v>
      </c>
      <c r="U84" s="72">
        <f>$C$84*T84</f>
        <v>1200</v>
      </c>
      <c r="V84" s="168"/>
      <c r="W84" s="168"/>
      <c r="X84" s="165"/>
      <c r="Y84" s="165"/>
      <c r="Z84" s="165"/>
      <c r="AA84" s="2"/>
      <c r="AD84" s="1"/>
      <c r="AF84" s="94">
        <v>2.1000000000000001E-2</v>
      </c>
      <c r="AG84" s="30" t="s">
        <v>5</v>
      </c>
      <c r="AH84" s="30" t="s">
        <v>41</v>
      </c>
      <c r="AI84" s="30" t="s">
        <v>7</v>
      </c>
      <c r="AJ84" s="71">
        <f t="shared" si="3"/>
        <v>0</v>
      </c>
    </row>
    <row r="85" spans="1:36" ht="19.899999999999999" customHeight="1" thickBot="1" x14ac:dyDescent="0.3">
      <c r="A85" s="53">
        <v>854.03399999999999</v>
      </c>
      <c r="B85" s="3" t="s">
        <v>89</v>
      </c>
      <c r="C85" s="30">
        <v>1000</v>
      </c>
      <c r="D85" s="30" t="s">
        <v>3</v>
      </c>
      <c r="E85" s="113">
        <v>0</v>
      </c>
      <c r="F85" s="30" t="s">
        <v>5</v>
      </c>
      <c r="G85" s="30" t="s">
        <v>41</v>
      </c>
      <c r="H85" s="30" t="s">
        <v>7</v>
      </c>
      <c r="I85" s="183">
        <f t="shared" si="4"/>
        <v>0</v>
      </c>
      <c r="J85" s="2"/>
      <c r="K85" s="191">
        <v>3.15</v>
      </c>
      <c r="L85" s="70">
        <f>$C$85*K85</f>
        <v>3150</v>
      </c>
      <c r="M85" s="168"/>
      <c r="N85" s="191">
        <v>2</v>
      </c>
      <c r="O85" s="70">
        <f>$C$85*N85</f>
        <v>2000</v>
      </c>
      <c r="P85" s="168"/>
      <c r="Q85" s="191">
        <v>1</v>
      </c>
      <c r="R85" s="70">
        <f>$C$85*Q85</f>
        <v>1000</v>
      </c>
      <c r="S85" s="168"/>
      <c r="T85" s="191">
        <v>1</v>
      </c>
      <c r="U85" s="70">
        <f>$C$85*T85</f>
        <v>1000</v>
      </c>
      <c r="V85" s="168"/>
      <c r="W85" s="168"/>
      <c r="X85" s="165"/>
      <c r="Y85" s="165"/>
      <c r="Z85" s="165"/>
      <c r="AA85" s="2"/>
      <c r="AD85" s="1"/>
      <c r="AF85" s="93">
        <v>3.15</v>
      </c>
      <c r="AG85" s="14" t="s">
        <v>5</v>
      </c>
      <c r="AH85" s="14" t="s">
        <v>41</v>
      </c>
      <c r="AI85" s="14" t="s">
        <v>7</v>
      </c>
      <c r="AJ85" s="70">
        <f t="shared" si="3"/>
        <v>0</v>
      </c>
    </row>
    <row r="86" spans="1:36" ht="19.899999999999999" customHeight="1" thickBot="1" x14ac:dyDescent="0.3">
      <c r="A86" s="34">
        <v>861.04</v>
      </c>
      <c r="B86" s="18" t="s">
        <v>110</v>
      </c>
      <c r="C86" s="14">
        <v>2000</v>
      </c>
      <c r="D86" s="14" t="s">
        <v>3</v>
      </c>
      <c r="E86" s="111">
        <v>0</v>
      </c>
      <c r="F86" s="14" t="s">
        <v>5</v>
      </c>
      <c r="G86" s="14" t="s">
        <v>41</v>
      </c>
      <c r="H86" s="14" t="s">
        <v>7</v>
      </c>
      <c r="I86" s="181">
        <f t="shared" si="4"/>
        <v>0</v>
      </c>
      <c r="K86" s="192">
        <v>0.23</v>
      </c>
      <c r="L86" s="72">
        <f>$C$86*K86</f>
        <v>460</v>
      </c>
      <c r="M86" s="168"/>
      <c r="N86" s="192">
        <v>0.5</v>
      </c>
      <c r="O86" s="72">
        <f>$C$86*N86</f>
        <v>1000</v>
      </c>
      <c r="P86" s="168"/>
      <c r="Q86" s="192">
        <v>1</v>
      </c>
      <c r="R86" s="72">
        <f>$C$86*Q86</f>
        <v>2000</v>
      </c>
      <c r="S86" s="168"/>
      <c r="T86" s="192">
        <v>1</v>
      </c>
      <c r="U86" s="72">
        <f>$C$86*T86</f>
        <v>2000</v>
      </c>
      <c r="V86" s="168"/>
      <c r="W86" s="168"/>
      <c r="X86" s="165"/>
      <c r="Y86" s="165"/>
      <c r="Z86" s="165"/>
      <c r="AA86" s="2"/>
      <c r="AD86" s="1"/>
      <c r="AF86" s="93">
        <v>0.23</v>
      </c>
      <c r="AG86" s="14" t="s">
        <v>5</v>
      </c>
      <c r="AH86" s="14" t="s">
        <v>41</v>
      </c>
      <c r="AI86" s="14" t="s">
        <v>7</v>
      </c>
      <c r="AJ86" s="70">
        <f t="shared" si="3"/>
        <v>0</v>
      </c>
    </row>
    <row r="87" spans="1:36" ht="19.899999999999999" customHeight="1" thickBot="1" x14ac:dyDescent="0.3">
      <c r="A87" s="53">
        <v>861.04</v>
      </c>
      <c r="B87" s="3" t="s">
        <v>90</v>
      </c>
      <c r="C87" s="30">
        <v>2000</v>
      </c>
      <c r="D87" s="30" t="s">
        <v>3</v>
      </c>
      <c r="E87" s="113">
        <v>0</v>
      </c>
      <c r="F87" s="30" t="s">
        <v>5</v>
      </c>
      <c r="G87" s="30" t="s">
        <v>41</v>
      </c>
      <c r="H87" s="30" t="s">
        <v>7</v>
      </c>
      <c r="I87" s="183">
        <f t="shared" si="4"/>
        <v>0</v>
      </c>
      <c r="K87" s="191">
        <v>0.23</v>
      </c>
      <c r="L87" s="70">
        <f>$C$87*K87</f>
        <v>460</v>
      </c>
      <c r="M87" s="168"/>
      <c r="N87" s="191">
        <v>0.5</v>
      </c>
      <c r="O87" s="70">
        <f>$C$87*N87</f>
        <v>1000</v>
      </c>
      <c r="P87" s="168"/>
      <c r="Q87" s="191">
        <v>1</v>
      </c>
      <c r="R87" s="70">
        <f>$C$87*Q87</f>
        <v>2000</v>
      </c>
      <c r="S87" s="168"/>
      <c r="T87" s="191">
        <v>1</v>
      </c>
      <c r="U87" s="70">
        <f>$C$87*T87</f>
        <v>2000</v>
      </c>
      <c r="V87" s="168"/>
      <c r="W87" s="168"/>
      <c r="X87" s="168"/>
      <c r="Y87" s="168"/>
      <c r="Z87" s="168"/>
      <c r="AD87" s="1"/>
      <c r="AF87" s="94">
        <v>0.23</v>
      </c>
      <c r="AG87" s="30" t="s">
        <v>5</v>
      </c>
      <c r="AH87" s="30" t="s">
        <v>41</v>
      </c>
      <c r="AI87" s="30" t="s">
        <v>7</v>
      </c>
      <c r="AJ87" s="71">
        <f t="shared" si="3"/>
        <v>0</v>
      </c>
    </row>
    <row r="88" spans="1:36" ht="19.899999999999999" customHeight="1" thickBot="1" x14ac:dyDescent="0.3">
      <c r="A88" s="34">
        <v>868.04</v>
      </c>
      <c r="B88" s="18" t="s">
        <v>91</v>
      </c>
      <c r="C88" s="14">
        <v>2000</v>
      </c>
      <c r="D88" s="14" t="s">
        <v>3</v>
      </c>
      <c r="E88" s="111">
        <v>0</v>
      </c>
      <c r="F88" s="14" t="s">
        <v>5</v>
      </c>
      <c r="G88" s="14" t="s">
        <v>41</v>
      </c>
      <c r="H88" s="14" t="s">
        <v>7</v>
      </c>
      <c r="I88" s="181">
        <f t="shared" si="4"/>
        <v>0</v>
      </c>
      <c r="K88" s="192">
        <v>0.35</v>
      </c>
      <c r="L88" s="72">
        <f>$C$88*K88</f>
        <v>700</v>
      </c>
      <c r="M88" s="168"/>
      <c r="N88" s="192">
        <v>1</v>
      </c>
      <c r="O88" s="72">
        <f>$C$88*N88</f>
        <v>2000</v>
      </c>
      <c r="P88" s="168"/>
      <c r="Q88" s="192">
        <v>2</v>
      </c>
      <c r="R88" s="72">
        <f>$C$88*Q88</f>
        <v>4000</v>
      </c>
      <c r="S88" s="168"/>
      <c r="T88" s="192">
        <v>2</v>
      </c>
      <c r="U88" s="72">
        <f>$C$88*T88</f>
        <v>4000</v>
      </c>
      <c r="V88" s="168"/>
      <c r="W88" s="168"/>
      <c r="X88" s="168"/>
      <c r="Y88" s="168"/>
      <c r="Z88" s="168"/>
      <c r="AD88" s="1"/>
      <c r="AF88" s="93">
        <v>0.35</v>
      </c>
      <c r="AG88" s="14" t="s">
        <v>5</v>
      </c>
      <c r="AH88" s="14" t="s">
        <v>41</v>
      </c>
      <c r="AI88" s="14" t="s">
        <v>7</v>
      </c>
      <c r="AJ88" s="70">
        <f t="shared" si="3"/>
        <v>0</v>
      </c>
    </row>
    <row r="89" spans="1:36" ht="19.149999999999999" customHeight="1" thickBot="1" x14ac:dyDescent="0.3">
      <c r="A89" s="53">
        <v>868.12</v>
      </c>
      <c r="B89" s="3" t="s">
        <v>92</v>
      </c>
      <c r="C89" s="30">
        <v>300</v>
      </c>
      <c r="D89" s="30" t="s">
        <v>3</v>
      </c>
      <c r="E89" s="113">
        <v>0</v>
      </c>
      <c r="F89" s="30" t="s">
        <v>5</v>
      </c>
      <c r="G89" s="30" t="s">
        <v>41</v>
      </c>
      <c r="H89" s="30" t="s">
        <v>7</v>
      </c>
      <c r="I89" s="183">
        <f t="shared" si="4"/>
        <v>0</v>
      </c>
      <c r="K89" s="191">
        <v>3.4</v>
      </c>
      <c r="L89" s="70">
        <f>$C$89*K89</f>
        <v>1020</v>
      </c>
      <c r="M89" s="168"/>
      <c r="N89" s="191">
        <v>5</v>
      </c>
      <c r="O89" s="70">
        <f>$C$89*N89</f>
        <v>1500</v>
      </c>
      <c r="P89" s="168"/>
      <c r="Q89" s="191">
        <v>7.5</v>
      </c>
      <c r="R89" s="70">
        <f>$C$89*Q89</f>
        <v>2250</v>
      </c>
      <c r="S89" s="168"/>
      <c r="T89" s="191">
        <v>8</v>
      </c>
      <c r="U89" s="70">
        <f>$C$89*T89</f>
        <v>2400</v>
      </c>
      <c r="V89" s="168"/>
      <c r="W89" s="168"/>
      <c r="X89" s="168"/>
      <c r="Y89" s="168"/>
      <c r="Z89" s="168"/>
      <c r="AD89" s="1"/>
      <c r="AF89" s="94">
        <v>3.4</v>
      </c>
      <c r="AG89" s="30" t="s">
        <v>5</v>
      </c>
      <c r="AH89" s="30" t="s">
        <v>41</v>
      </c>
      <c r="AI89" s="30" t="s">
        <v>7</v>
      </c>
      <c r="AJ89" s="71">
        <f t="shared" si="3"/>
        <v>0</v>
      </c>
    </row>
    <row r="90" spans="1:36" ht="19.149999999999999" customHeight="1" thickBot="1" x14ac:dyDescent="0.3">
      <c r="A90" s="34">
        <v>869.04</v>
      </c>
      <c r="B90" s="18" t="s">
        <v>93</v>
      </c>
      <c r="C90" s="14">
        <v>2000</v>
      </c>
      <c r="D90" s="14" t="s">
        <v>3</v>
      </c>
      <c r="E90" s="111">
        <v>0</v>
      </c>
      <c r="F90" s="14" t="s">
        <v>5</v>
      </c>
      <c r="G90" s="14" t="s">
        <v>41</v>
      </c>
      <c r="H90" s="14" t="s">
        <v>7</v>
      </c>
      <c r="I90" s="181">
        <f t="shared" si="4"/>
        <v>0</v>
      </c>
      <c r="J90" s="2"/>
      <c r="K90" s="192">
        <v>0.37</v>
      </c>
      <c r="L90" s="72">
        <f>$C$90*K90</f>
        <v>740</v>
      </c>
      <c r="M90" s="168"/>
      <c r="N90" s="192">
        <v>1</v>
      </c>
      <c r="O90" s="72">
        <f>$C$90*N90</f>
        <v>2000</v>
      </c>
      <c r="P90" s="168"/>
      <c r="Q90" s="192">
        <v>2</v>
      </c>
      <c r="R90" s="72">
        <f>$C$90*Q90</f>
        <v>4000</v>
      </c>
      <c r="S90" s="168"/>
      <c r="T90" s="192">
        <v>2</v>
      </c>
      <c r="U90" s="72">
        <f>$C$90*T90</f>
        <v>4000</v>
      </c>
      <c r="V90" s="168"/>
      <c r="W90" s="168"/>
      <c r="X90" s="168"/>
      <c r="Y90" s="168"/>
      <c r="Z90" s="168"/>
      <c r="AD90" s="1"/>
      <c r="AF90" s="93">
        <v>0.37</v>
      </c>
      <c r="AG90" s="14" t="s">
        <v>5</v>
      </c>
      <c r="AH90" s="14" t="s">
        <v>41</v>
      </c>
      <c r="AI90" s="14" t="s">
        <v>7</v>
      </c>
      <c r="AJ90" s="70">
        <f t="shared" si="3"/>
        <v>0</v>
      </c>
    </row>
    <row r="91" spans="1:36" ht="19.899999999999999" customHeight="1" thickBot="1" x14ac:dyDescent="0.3">
      <c r="A91" s="53">
        <v>874.1</v>
      </c>
      <c r="B91" s="3" t="s">
        <v>94</v>
      </c>
      <c r="C91" s="30">
        <v>12</v>
      </c>
      <c r="D91" s="30" t="s">
        <v>3</v>
      </c>
      <c r="E91" s="113">
        <v>0</v>
      </c>
      <c r="F91" s="30" t="s">
        <v>5</v>
      </c>
      <c r="G91" s="30" t="s">
        <v>23</v>
      </c>
      <c r="H91" s="30" t="s">
        <v>7</v>
      </c>
      <c r="I91" s="181">
        <f t="shared" si="4"/>
        <v>0</v>
      </c>
      <c r="K91" s="191">
        <v>157.5</v>
      </c>
      <c r="L91" s="70">
        <f>$C$91*K91</f>
        <v>1890</v>
      </c>
      <c r="M91" s="168"/>
      <c r="N91" s="191">
        <v>150</v>
      </c>
      <c r="O91" s="70">
        <f>$C$91*N91</f>
        <v>1800</v>
      </c>
      <c r="P91" s="168"/>
      <c r="Q91" s="191">
        <v>200</v>
      </c>
      <c r="R91" s="70">
        <f>$C$91*Q91</f>
        <v>2400</v>
      </c>
      <c r="S91" s="168"/>
      <c r="T91" s="191">
        <v>0.01</v>
      </c>
      <c r="U91" s="70">
        <f>$C$91*T91</f>
        <v>0.12</v>
      </c>
      <c r="V91" s="168"/>
      <c r="W91" s="168"/>
      <c r="X91" s="165"/>
      <c r="Y91" s="165"/>
      <c r="Z91" s="165"/>
      <c r="AA91" s="2"/>
      <c r="AD91" s="1"/>
      <c r="AF91" s="94">
        <v>157.5</v>
      </c>
      <c r="AG91" s="30" t="s">
        <v>5</v>
      </c>
      <c r="AH91" s="30" t="s">
        <v>23</v>
      </c>
      <c r="AI91" s="40" t="s">
        <v>7</v>
      </c>
      <c r="AJ91" s="70">
        <f t="shared" si="3"/>
        <v>0</v>
      </c>
    </row>
    <row r="92" spans="1:36" ht="15.75" thickBot="1" x14ac:dyDescent="0.3">
      <c r="K92" s="168"/>
      <c r="L92" s="168"/>
      <c r="M92" s="168"/>
      <c r="N92" s="168"/>
      <c r="O92" s="168"/>
      <c r="P92" s="168"/>
      <c r="Q92" s="168"/>
      <c r="R92" s="168"/>
      <c r="S92" s="168"/>
      <c r="T92" s="168"/>
      <c r="U92" s="168"/>
      <c r="V92" s="168"/>
      <c r="W92" s="168"/>
      <c r="X92" s="168"/>
      <c r="Y92" s="168"/>
      <c r="Z92" s="168"/>
    </row>
    <row r="93" spans="1:36" ht="25.15" customHeight="1" thickBot="1" x14ac:dyDescent="0.4">
      <c r="C93" s="57" t="s">
        <v>120</v>
      </c>
      <c r="D93" s="57"/>
      <c r="E93" s="87"/>
      <c r="F93" s="60" t="s">
        <v>12</v>
      </c>
      <c r="G93" s="56"/>
      <c r="H93" s="56"/>
      <c r="I93" s="73">
        <f>SUM(I11:I91)</f>
        <v>0</v>
      </c>
      <c r="K93" s="188" t="s">
        <v>144</v>
      </c>
      <c r="L93" s="189">
        <f>SUM(L11:L91)</f>
        <v>1125841.5599999998</v>
      </c>
      <c r="M93" s="168"/>
      <c r="N93" s="188" t="s">
        <v>146</v>
      </c>
      <c r="O93" s="189">
        <f>SUM(O11:O91)</f>
        <v>923344.59</v>
      </c>
      <c r="P93" s="168"/>
      <c r="Q93" s="188" t="s">
        <v>146</v>
      </c>
      <c r="R93" s="189">
        <f>SUM(R11:R91)</f>
        <v>1156752</v>
      </c>
      <c r="S93" s="168"/>
      <c r="T93" s="188" t="s">
        <v>146</v>
      </c>
      <c r="U93" s="189">
        <f>SUM(U11:U91)</f>
        <v>1176895.58</v>
      </c>
      <c r="V93" s="168"/>
      <c r="W93" s="168"/>
      <c r="X93" s="168"/>
      <c r="Y93" s="168"/>
      <c r="Z93" s="168"/>
      <c r="AF93" s="87"/>
      <c r="AG93" s="60" t="s">
        <v>12</v>
      </c>
      <c r="AH93" s="56"/>
      <c r="AI93" s="56"/>
      <c r="AJ93" s="73">
        <f>SUM(AJ11:AJ91)</f>
        <v>0</v>
      </c>
    </row>
    <row r="94" spans="1:36" x14ac:dyDescent="0.25">
      <c r="E94" s="74" t="s">
        <v>103</v>
      </c>
      <c r="K94" s="168"/>
      <c r="L94" s="168"/>
      <c r="M94" s="168"/>
      <c r="N94" s="188" t="s">
        <v>147</v>
      </c>
      <c r="O94" s="194">
        <v>923344.59</v>
      </c>
      <c r="P94" s="168"/>
      <c r="Q94" s="188" t="s">
        <v>147</v>
      </c>
      <c r="R94" s="189">
        <v>1156752</v>
      </c>
      <c r="S94" s="168"/>
      <c r="T94" s="188" t="s">
        <v>147</v>
      </c>
      <c r="U94" s="194">
        <v>1176895.58</v>
      </c>
      <c r="V94" s="168"/>
      <c r="W94" s="168"/>
      <c r="X94" s="168"/>
      <c r="Y94" s="168"/>
      <c r="Z94" s="168"/>
      <c r="AF94" s="74">
        <v>1398908.21</v>
      </c>
    </row>
    <row r="95" spans="1:36" x14ac:dyDescent="0.25"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</row>
    <row r="96" spans="1:36" x14ac:dyDescent="0.25">
      <c r="K96" s="168"/>
      <c r="L96" s="168"/>
      <c r="M96" s="168"/>
      <c r="N96" s="100" t="s">
        <v>149</v>
      </c>
      <c r="O96" s="189">
        <f>O94-O93</f>
        <v>0</v>
      </c>
      <c r="P96" s="168"/>
      <c r="Q96" s="100" t="s">
        <v>149</v>
      </c>
      <c r="R96" s="189">
        <f>R94-R93</f>
        <v>0</v>
      </c>
      <c r="S96" s="168"/>
      <c r="T96" s="100" t="s">
        <v>149</v>
      </c>
      <c r="U96" s="189">
        <f>U94-U93</f>
        <v>0</v>
      </c>
      <c r="V96" s="168"/>
      <c r="W96" s="168"/>
      <c r="X96" s="168"/>
      <c r="Y96" s="168"/>
      <c r="Z96" s="168"/>
    </row>
    <row r="97" spans="11:26" customFormat="1" x14ac:dyDescent="0.25">
      <c r="K97" s="168"/>
      <c r="L97" s="168"/>
      <c r="M97" s="168"/>
      <c r="N97" s="168"/>
      <c r="O97" s="168"/>
      <c r="P97" s="168"/>
      <c r="Q97" s="168"/>
      <c r="R97" s="168"/>
      <c r="S97" s="168"/>
      <c r="T97" s="168"/>
      <c r="U97" s="168"/>
      <c r="V97" s="168"/>
      <c r="W97" s="168"/>
      <c r="X97" s="168"/>
      <c r="Y97" s="168"/>
      <c r="Z97" s="168"/>
    </row>
    <row r="98" spans="11:26" customFormat="1" x14ac:dyDescent="0.25">
      <c r="K98" s="168"/>
      <c r="L98" s="168"/>
      <c r="M98" s="168"/>
      <c r="N98" s="168"/>
      <c r="O98" s="168"/>
      <c r="P98" s="168"/>
      <c r="Q98" s="168"/>
      <c r="R98" s="168"/>
      <c r="S98" s="168"/>
      <c r="T98" s="168"/>
      <c r="U98" s="168"/>
      <c r="V98" s="168"/>
      <c r="W98" s="168"/>
      <c r="X98" s="168"/>
      <c r="Y98" s="168"/>
      <c r="Z98" s="168"/>
    </row>
    <row r="99" spans="11:26" customFormat="1" x14ac:dyDescent="0.25">
      <c r="K99" s="168"/>
      <c r="L99" s="168"/>
      <c r="M99" s="168"/>
      <c r="N99" s="168"/>
      <c r="O99" s="168"/>
      <c r="P99" s="168"/>
      <c r="Q99" s="168"/>
      <c r="R99" s="168"/>
      <c r="S99" s="168"/>
      <c r="T99" s="168"/>
      <c r="U99" s="168"/>
      <c r="V99" s="168"/>
      <c r="W99" s="168"/>
      <c r="X99" s="168"/>
      <c r="Y99" s="168"/>
      <c r="Z99" s="168"/>
    </row>
    <row r="100" spans="11:26" customFormat="1" x14ac:dyDescent="0.25"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8"/>
      <c r="Z100" s="168"/>
    </row>
    <row r="101" spans="11:26" customFormat="1" x14ac:dyDescent="0.25">
      <c r="K101" s="168"/>
      <c r="L101" s="168"/>
      <c r="M101" s="168"/>
      <c r="N101" s="168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  <c r="Y101" s="168"/>
      <c r="Z101" s="168"/>
    </row>
    <row r="102" spans="11:26" customFormat="1" x14ac:dyDescent="0.25">
      <c r="K102" s="168"/>
      <c r="L102" s="168"/>
      <c r="M102" s="168"/>
      <c r="N102" s="168"/>
      <c r="O102" s="168"/>
      <c r="P102" s="168"/>
      <c r="Q102" s="168"/>
      <c r="R102" s="168"/>
      <c r="S102" s="168"/>
      <c r="T102" s="168"/>
      <c r="U102" s="168"/>
      <c r="V102" s="168"/>
      <c r="W102" s="168"/>
      <c r="X102" s="168"/>
      <c r="Y102" s="168"/>
      <c r="Z102" s="168"/>
    </row>
    <row r="103" spans="11:26" customFormat="1" x14ac:dyDescent="0.25">
      <c r="K103" s="168"/>
      <c r="L103" s="168"/>
      <c r="M103" s="168"/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</row>
    <row r="104" spans="11:26" customFormat="1" x14ac:dyDescent="0.25">
      <c r="K104" s="168"/>
      <c r="L104" s="168"/>
      <c r="M104" s="168"/>
      <c r="N104" s="168"/>
      <c r="O104" s="168"/>
      <c r="P104" s="168"/>
      <c r="Q104" s="168"/>
      <c r="R104" s="168"/>
      <c r="S104" s="168"/>
      <c r="T104" s="168"/>
      <c r="U104" s="168"/>
      <c r="V104" s="168"/>
      <c r="W104" s="168"/>
      <c r="X104" s="168"/>
      <c r="Y104" s="168"/>
      <c r="Z104" s="168"/>
    </row>
    <row r="105" spans="11:26" customFormat="1" x14ac:dyDescent="0.25">
      <c r="K105" s="168"/>
      <c r="L105" s="168"/>
      <c r="M105" s="168"/>
      <c r="N105" s="168"/>
      <c r="O105" s="168"/>
      <c r="P105" s="168"/>
      <c r="Q105" s="168"/>
      <c r="R105" s="168"/>
      <c r="S105" s="168"/>
      <c r="T105" s="168"/>
      <c r="U105" s="168"/>
      <c r="V105" s="168"/>
      <c r="W105" s="168"/>
      <c r="X105" s="168"/>
      <c r="Y105" s="168"/>
      <c r="Z105" s="168"/>
    </row>
    <row r="106" spans="11:26" customFormat="1" x14ac:dyDescent="0.25">
      <c r="K106" s="168"/>
      <c r="L106" s="168"/>
      <c r="M106" s="168"/>
      <c r="N106" s="168"/>
      <c r="O106" s="168"/>
      <c r="P106" s="168"/>
      <c r="Q106" s="168"/>
      <c r="R106" s="168"/>
      <c r="S106" s="168"/>
      <c r="T106" s="168"/>
      <c r="U106" s="168"/>
      <c r="V106" s="168"/>
      <c r="W106" s="168"/>
      <c r="X106" s="168"/>
      <c r="Y106" s="168"/>
      <c r="Z106" s="168"/>
    </row>
    <row r="107" spans="11:26" customFormat="1" x14ac:dyDescent="0.25">
      <c r="K107" s="168"/>
      <c r="L107" s="168"/>
      <c r="M107" s="168"/>
      <c r="N107" s="168"/>
      <c r="O107" s="168"/>
      <c r="P107" s="168"/>
      <c r="Q107" s="168"/>
      <c r="R107" s="168"/>
      <c r="S107" s="168"/>
      <c r="T107" s="168"/>
      <c r="U107" s="168"/>
      <c r="V107" s="168"/>
      <c r="W107" s="168"/>
      <c r="X107" s="168"/>
      <c r="Y107" s="168"/>
      <c r="Z107" s="168"/>
    </row>
    <row r="108" spans="11:26" customFormat="1" x14ac:dyDescent="0.25">
      <c r="K108" s="168"/>
      <c r="L108" s="168"/>
      <c r="M108" s="168"/>
      <c r="N108" s="168"/>
      <c r="O108" s="168"/>
      <c r="P108" s="168"/>
      <c r="Q108" s="168"/>
      <c r="R108" s="168"/>
      <c r="S108" s="168"/>
      <c r="T108" s="168"/>
      <c r="U108" s="168"/>
      <c r="V108" s="168"/>
      <c r="W108" s="168"/>
      <c r="X108" s="168"/>
      <c r="Y108" s="168"/>
      <c r="Z108" s="168"/>
    </row>
    <row r="109" spans="11:26" customFormat="1" x14ac:dyDescent="0.25">
      <c r="K109" s="168"/>
      <c r="L109" s="168"/>
      <c r="M109" s="168"/>
      <c r="N109" s="168"/>
      <c r="O109" s="168"/>
      <c r="P109" s="168"/>
      <c r="Q109" s="168"/>
      <c r="R109" s="168"/>
      <c r="S109" s="168"/>
      <c r="T109" s="168"/>
      <c r="U109" s="168"/>
      <c r="V109" s="168"/>
      <c r="W109" s="168"/>
      <c r="X109" s="168"/>
      <c r="Y109" s="168"/>
      <c r="Z109" s="168"/>
    </row>
    <row r="110" spans="11:26" customFormat="1" x14ac:dyDescent="0.25">
      <c r="K110" s="168"/>
      <c r="L110" s="168"/>
      <c r="M110" s="168"/>
      <c r="N110" s="168"/>
      <c r="O110" s="168"/>
      <c r="P110" s="168"/>
      <c r="Q110" s="168"/>
      <c r="R110" s="168"/>
      <c r="S110" s="168"/>
      <c r="T110" s="168"/>
      <c r="U110" s="168"/>
      <c r="V110" s="168"/>
      <c r="W110" s="168"/>
      <c r="X110" s="168"/>
      <c r="Y110" s="168"/>
      <c r="Z110" s="168"/>
    </row>
    <row r="111" spans="11:26" customFormat="1" x14ac:dyDescent="0.25">
      <c r="K111" s="168"/>
      <c r="L111" s="168"/>
      <c r="M111" s="168"/>
      <c r="N111" s="168"/>
      <c r="O111" s="168"/>
      <c r="P111" s="168"/>
      <c r="Q111" s="168"/>
      <c r="R111" s="168"/>
      <c r="S111" s="168"/>
      <c r="T111" s="168"/>
      <c r="U111" s="168"/>
      <c r="V111" s="168"/>
      <c r="W111" s="168"/>
      <c r="X111" s="168"/>
      <c r="Y111" s="168"/>
      <c r="Z111" s="168"/>
    </row>
    <row r="112" spans="11:26" customFormat="1" x14ac:dyDescent="0.25"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</row>
    <row r="113" spans="11:26" customFormat="1" x14ac:dyDescent="0.25">
      <c r="K113" s="168"/>
      <c r="L113" s="168"/>
      <c r="M113" s="168"/>
      <c r="N113" s="168"/>
      <c r="O113" s="168"/>
      <c r="P113" s="168"/>
      <c r="Q113" s="168"/>
      <c r="R113" s="168"/>
      <c r="S113" s="168"/>
      <c r="T113" s="168"/>
      <c r="U113" s="168"/>
      <c r="V113" s="168"/>
      <c r="W113" s="168"/>
      <c r="X113" s="168"/>
      <c r="Y113" s="168"/>
      <c r="Z113" s="168"/>
    </row>
    <row r="114" spans="11:26" customFormat="1" x14ac:dyDescent="0.25">
      <c r="K114" s="168"/>
      <c r="L114" s="168"/>
      <c r="M114" s="168"/>
      <c r="N114" s="168"/>
      <c r="O114" s="168"/>
      <c r="P114" s="168"/>
      <c r="Q114" s="168"/>
      <c r="R114" s="168"/>
      <c r="S114" s="168"/>
      <c r="T114" s="168"/>
      <c r="U114" s="168"/>
      <c r="V114" s="168"/>
      <c r="W114" s="168"/>
      <c r="X114" s="168"/>
      <c r="Y114" s="168"/>
      <c r="Z114" s="168"/>
    </row>
    <row r="115" spans="11:26" customFormat="1" x14ac:dyDescent="0.25">
      <c r="K115" s="168"/>
      <c r="L115" s="168"/>
      <c r="M115" s="168"/>
      <c r="N115" s="168"/>
      <c r="O115" s="168"/>
      <c r="P115" s="168"/>
      <c r="Q115" s="168"/>
      <c r="R115" s="168"/>
      <c r="S115" s="168"/>
      <c r="T115" s="168"/>
      <c r="U115" s="168"/>
      <c r="V115" s="168"/>
      <c r="W115" s="168"/>
      <c r="X115" s="168"/>
      <c r="Y115" s="168"/>
      <c r="Z115" s="168"/>
    </row>
    <row r="116" spans="11:26" customFormat="1" x14ac:dyDescent="0.25">
      <c r="K116" s="168"/>
      <c r="L116" s="168"/>
      <c r="M116" s="168"/>
      <c r="N116" s="168"/>
      <c r="O116" s="168"/>
      <c r="P116" s="168"/>
      <c r="Q116" s="168"/>
      <c r="R116" s="168"/>
      <c r="S116" s="168"/>
      <c r="T116" s="168"/>
      <c r="U116" s="168"/>
      <c r="V116" s="168"/>
      <c r="W116" s="168"/>
      <c r="X116" s="168"/>
      <c r="Y116" s="168"/>
      <c r="Z116" s="168"/>
    </row>
    <row r="117" spans="11:26" customFormat="1" x14ac:dyDescent="0.25">
      <c r="K117" s="168"/>
      <c r="L117" s="168"/>
      <c r="M117" s="168"/>
      <c r="N117" s="168"/>
      <c r="O117" s="168"/>
      <c r="P117" s="168"/>
      <c r="Q117" s="168"/>
      <c r="R117" s="168"/>
      <c r="S117" s="168"/>
      <c r="T117" s="168"/>
      <c r="U117" s="168"/>
      <c r="V117" s="168"/>
      <c r="W117" s="168"/>
      <c r="X117" s="168"/>
      <c r="Y117" s="168"/>
      <c r="Z117" s="168"/>
    </row>
    <row r="118" spans="11:26" customFormat="1" x14ac:dyDescent="0.25">
      <c r="K118" s="168"/>
      <c r="L118" s="168"/>
      <c r="M118" s="168"/>
      <c r="N118" s="168"/>
      <c r="O118" s="168"/>
      <c r="P118" s="168"/>
      <c r="Q118" s="168"/>
      <c r="R118" s="168"/>
      <c r="S118" s="168"/>
      <c r="T118" s="168"/>
      <c r="U118" s="168"/>
      <c r="V118" s="168"/>
      <c r="W118" s="168"/>
      <c r="X118" s="168"/>
      <c r="Y118" s="168"/>
      <c r="Z118" s="168"/>
    </row>
    <row r="119" spans="11:26" customFormat="1" x14ac:dyDescent="0.25">
      <c r="K119" s="168"/>
      <c r="L119" s="168"/>
      <c r="M119" s="168"/>
      <c r="N119" s="168"/>
      <c r="O119" s="168"/>
      <c r="P119" s="168"/>
      <c r="Q119" s="168"/>
      <c r="R119" s="168"/>
      <c r="S119" s="168"/>
      <c r="T119" s="168"/>
      <c r="U119" s="168"/>
      <c r="V119" s="168"/>
      <c r="W119" s="168"/>
      <c r="X119" s="168"/>
      <c r="Y119" s="168"/>
      <c r="Z119" s="168"/>
    </row>
    <row r="120" spans="11:26" customFormat="1" x14ac:dyDescent="0.25">
      <c r="K120" s="168"/>
      <c r="L120" s="168"/>
      <c r="M120" s="168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</row>
    <row r="121" spans="11:26" customFormat="1" x14ac:dyDescent="0.25">
      <c r="K121" s="168"/>
      <c r="L121" s="168"/>
      <c r="M121" s="168"/>
      <c r="N121" s="168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  <c r="Y121" s="168"/>
      <c r="Z121" s="168"/>
    </row>
    <row r="122" spans="11:26" customFormat="1" x14ac:dyDescent="0.25">
      <c r="K122" s="168"/>
      <c r="L122" s="168"/>
      <c r="M122" s="168"/>
      <c r="N122" s="168"/>
      <c r="O122" s="168"/>
      <c r="P122" s="168"/>
      <c r="Q122" s="168"/>
      <c r="R122" s="168"/>
      <c r="S122" s="168"/>
      <c r="T122" s="168"/>
      <c r="U122" s="168"/>
      <c r="V122" s="168"/>
      <c r="W122" s="168"/>
      <c r="X122" s="168"/>
      <c r="Y122" s="168"/>
      <c r="Z122" s="168"/>
    </row>
    <row r="123" spans="11:26" customFormat="1" x14ac:dyDescent="0.25">
      <c r="K123" s="168"/>
      <c r="L123" s="168"/>
      <c r="M123" s="168"/>
      <c r="N123" s="168"/>
      <c r="O123" s="168"/>
      <c r="P123" s="168"/>
      <c r="Q123" s="168"/>
      <c r="R123" s="168"/>
      <c r="S123" s="168"/>
      <c r="T123" s="168"/>
      <c r="U123" s="168"/>
      <c r="V123" s="168"/>
      <c r="W123" s="168"/>
      <c r="X123" s="168"/>
      <c r="Y123" s="168"/>
      <c r="Z123" s="168"/>
    </row>
    <row r="124" spans="11:26" customFormat="1" x14ac:dyDescent="0.25">
      <c r="K124" s="168"/>
      <c r="L124" s="168"/>
      <c r="M124" s="168"/>
      <c r="N124" s="168"/>
      <c r="O124" s="168"/>
      <c r="P124" s="168"/>
      <c r="Q124" s="168"/>
      <c r="R124" s="168"/>
      <c r="S124" s="168"/>
      <c r="T124" s="168"/>
      <c r="U124" s="168"/>
      <c r="V124" s="168"/>
      <c r="W124" s="168"/>
      <c r="X124" s="168"/>
      <c r="Y124" s="168"/>
      <c r="Z124" s="168"/>
    </row>
    <row r="125" spans="11:26" customFormat="1" x14ac:dyDescent="0.25">
      <c r="N125" s="166"/>
      <c r="O125" s="166"/>
      <c r="Q125" s="166"/>
      <c r="R125" s="166"/>
      <c r="T125" s="166"/>
      <c r="U125" s="166"/>
      <c r="V125" s="168"/>
      <c r="W125" s="168"/>
      <c r="X125" s="168"/>
      <c r="Y125" s="168"/>
      <c r="Z125" s="168"/>
    </row>
    <row r="126" spans="11:26" customFormat="1" x14ac:dyDescent="0.25">
      <c r="N126" s="166"/>
      <c r="O126" s="166"/>
      <c r="Q126" s="166"/>
      <c r="R126" s="166"/>
      <c r="T126" s="166"/>
      <c r="U126" s="166"/>
      <c r="V126" s="168"/>
      <c r="W126" s="168"/>
      <c r="X126" s="168"/>
      <c r="Y126" s="168"/>
      <c r="Z126" s="168"/>
    </row>
    <row r="127" spans="11:26" customFormat="1" x14ac:dyDescent="0.25">
      <c r="N127" s="166"/>
      <c r="O127" s="166"/>
      <c r="Q127" s="166"/>
      <c r="R127" s="166"/>
      <c r="T127" s="166"/>
      <c r="U127" s="166"/>
      <c r="V127" s="168"/>
      <c r="W127" s="168"/>
      <c r="X127" s="168"/>
      <c r="Y127" s="168"/>
      <c r="Z127" s="168"/>
    </row>
    <row r="128" spans="11:26" customFormat="1" x14ac:dyDescent="0.25">
      <c r="N128" s="166"/>
      <c r="O128" s="166"/>
      <c r="Q128" s="166"/>
      <c r="R128" s="166"/>
      <c r="T128" s="166"/>
      <c r="U128" s="166"/>
      <c r="V128" s="168"/>
      <c r="W128" s="168"/>
      <c r="X128" s="168"/>
      <c r="Y128" s="168"/>
      <c r="Z128" s="168"/>
    </row>
    <row r="129" spans="22:26" customFormat="1" x14ac:dyDescent="0.25">
      <c r="V129" s="168"/>
      <c r="W129" s="168"/>
      <c r="X129" s="168"/>
      <c r="Y129" s="168"/>
      <c r="Z129" s="168"/>
    </row>
    <row r="130" spans="22:26" customFormat="1" x14ac:dyDescent="0.25">
      <c r="V130" s="168"/>
      <c r="W130" s="168"/>
      <c r="X130" s="168"/>
      <c r="Y130" s="168"/>
      <c r="Z130" s="168"/>
    </row>
    <row r="131" spans="22:26" customFormat="1" x14ac:dyDescent="0.25">
      <c r="V131" s="168"/>
      <c r="W131" s="168"/>
      <c r="X131" s="168"/>
      <c r="Y131" s="168"/>
      <c r="Z131" s="168"/>
    </row>
    <row r="132" spans="22:26" customFormat="1" x14ac:dyDescent="0.25">
      <c r="V132" s="168"/>
      <c r="W132" s="168"/>
      <c r="X132" s="168"/>
      <c r="Y132" s="168"/>
      <c r="Z132" s="168"/>
    </row>
    <row r="133" spans="22:26" customFormat="1" x14ac:dyDescent="0.25">
      <c r="V133" s="168"/>
      <c r="W133" s="168"/>
      <c r="X133" s="168"/>
      <c r="Y133" s="168"/>
      <c r="Z133" s="168"/>
    </row>
    <row r="134" spans="22:26" customFormat="1" x14ac:dyDescent="0.25">
      <c r="V134" s="168"/>
      <c r="W134" s="168"/>
      <c r="X134" s="168"/>
      <c r="Y134" s="168"/>
      <c r="Z134" s="168"/>
    </row>
    <row r="135" spans="22:26" customFormat="1" x14ac:dyDescent="0.25">
      <c r="V135" s="168"/>
      <c r="W135" s="168"/>
      <c r="X135" s="168"/>
      <c r="Y135" s="168"/>
      <c r="Z135" s="168"/>
    </row>
    <row r="136" spans="22:26" customFormat="1" x14ac:dyDescent="0.25">
      <c r="V136" s="168"/>
      <c r="W136" s="168"/>
      <c r="X136" s="168"/>
      <c r="Y136" s="168"/>
      <c r="Z136" s="168"/>
    </row>
    <row r="137" spans="22:26" customFormat="1" x14ac:dyDescent="0.25">
      <c r="V137" s="168"/>
      <c r="W137" s="168"/>
      <c r="X137" s="168"/>
      <c r="Y137" s="168"/>
      <c r="Z137" s="168"/>
    </row>
    <row r="138" spans="22:26" customFormat="1" x14ac:dyDescent="0.25">
      <c r="V138" s="168"/>
      <c r="W138" s="168"/>
      <c r="X138" s="168"/>
      <c r="Y138" s="168"/>
      <c r="Z138" s="168"/>
    </row>
    <row r="139" spans="22:26" customFormat="1" x14ac:dyDescent="0.25">
      <c r="V139" s="168"/>
      <c r="W139" s="168"/>
      <c r="X139" s="168"/>
      <c r="Y139" s="168"/>
      <c r="Z139" s="168"/>
    </row>
    <row r="140" spans="22:26" customFormat="1" x14ac:dyDescent="0.25">
      <c r="V140" s="168"/>
      <c r="W140" s="168"/>
      <c r="X140" s="168"/>
      <c r="Y140" s="168"/>
      <c r="Z140" s="168"/>
    </row>
    <row r="141" spans="22:26" customFormat="1" x14ac:dyDescent="0.25">
      <c r="V141" s="168"/>
      <c r="W141" s="168"/>
      <c r="X141" s="168"/>
      <c r="Y141" s="168"/>
      <c r="Z141" s="168"/>
    </row>
    <row r="142" spans="22:26" customFormat="1" x14ac:dyDescent="0.25">
      <c r="V142" s="168"/>
      <c r="W142" s="168"/>
      <c r="X142" s="168"/>
      <c r="Y142" s="168"/>
      <c r="Z142" s="168"/>
    </row>
    <row r="143" spans="22:26" customFormat="1" x14ac:dyDescent="0.25">
      <c r="V143" s="168"/>
      <c r="W143" s="168"/>
      <c r="X143" s="168"/>
      <c r="Y143" s="168"/>
      <c r="Z143" s="168"/>
    </row>
    <row r="144" spans="22:26" customFormat="1" x14ac:dyDescent="0.25">
      <c r="V144" s="168"/>
      <c r="W144" s="168"/>
      <c r="X144" s="168"/>
      <c r="Y144" s="168"/>
      <c r="Z144" s="168"/>
    </row>
    <row r="145" spans="22:26" customFormat="1" x14ac:dyDescent="0.25">
      <c r="V145" s="168"/>
      <c r="W145" s="168"/>
      <c r="X145" s="168"/>
      <c r="Y145" s="168"/>
      <c r="Z145" s="168"/>
    </row>
    <row r="146" spans="22:26" customFormat="1" x14ac:dyDescent="0.25">
      <c r="V146" s="168"/>
      <c r="W146" s="168"/>
      <c r="X146" s="168"/>
      <c r="Y146" s="168"/>
      <c r="Z146" s="168"/>
    </row>
    <row r="147" spans="22:26" customFormat="1" x14ac:dyDescent="0.25">
      <c r="V147" s="168"/>
      <c r="W147" s="168"/>
      <c r="X147" s="168"/>
      <c r="Y147" s="168"/>
      <c r="Z147" s="168"/>
    </row>
    <row r="148" spans="22:26" customFormat="1" x14ac:dyDescent="0.25">
      <c r="V148" s="168"/>
      <c r="W148" s="168"/>
      <c r="X148" s="168"/>
      <c r="Y148" s="168"/>
      <c r="Z148" s="168"/>
    </row>
    <row r="149" spans="22:26" customFormat="1" x14ac:dyDescent="0.25">
      <c r="V149" s="168"/>
      <c r="W149" s="168"/>
      <c r="X149" s="168"/>
      <c r="Y149" s="168"/>
      <c r="Z149" s="168"/>
    </row>
    <row r="150" spans="22:26" customFormat="1" x14ac:dyDescent="0.25">
      <c r="V150" s="168"/>
      <c r="W150" s="168"/>
      <c r="X150" s="168"/>
      <c r="Y150" s="168"/>
      <c r="Z150" s="168"/>
    </row>
    <row r="151" spans="22:26" customFormat="1" x14ac:dyDescent="0.25">
      <c r="V151" s="168"/>
      <c r="W151" s="168"/>
      <c r="X151" s="168"/>
      <c r="Y151" s="168"/>
      <c r="Z151" s="168"/>
    </row>
    <row r="152" spans="22:26" customFormat="1" x14ac:dyDescent="0.25">
      <c r="V152" s="168"/>
      <c r="W152" s="168"/>
      <c r="X152" s="168"/>
      <c r="Y152" s="168"/>
      <c r="Z152" s="168"/>
    </row>
    <row r="153" spans="22:26" customFormat="1" x14ac:dyDescent="0.25">
      <c r="V153" s="168"/>
      <c r="W153" s="168"/>
      <c r="X153" s="168"/>
      <c r="Y153" s="168"/>
      <c r="Z153" s="168"/>
    </row>
    <row r="154" spans="22:26" customFormat="1" x14ac:dyDescent="0.25">
      <c r="V154" s="168"/>
      <c r="W154" s="168"/>
      <c r="X154" s="168"/>
      <c r="Y154" s="168"/>
      <c r="Z154" s="168"/>
    </row>
    <row r="155" spans="22:26" customFormat="1" x14ac:dyDescent="0.25">
      <c r="V155" s="168"/>
      <c r="W155" s="168"/>
      <c r="X155" s="168"/>
      <c r="Y155" s="168"/>
      <c r="Z155" s="168"/>
    </row>
    <row r="156" spans="22:26" customFormat="1" x14ac:dyDescent="0.25">
      <c r="V156" s="168"/>
      <c r="W156" s="168"/>
      <c r="X156" s="168"/>
      <c r="Y156" s="168"/>
      <c r="Z156" s="168"/>
    </row>
    <row r="157" spans="22:26" customFormat="1" x14ac:dyDescent="0.25">
      <c r="V157" s="168"/>
      <c r="W157" s="168"/>
      <c r="X157" s="168"/>
      <c r="Y157" s="168"/>
      <c r="Z157" s="168"/>
    </row>
    <row r="158" spans="22:26" customFormat="1" x14ac:dyDescent="0.25">
      <c r="V158" s="168"/>
      <c r="W158" s="168"/>
      <c r="X158" s="168"/>
      <c r="Y158" s="168"/>
      <c r="Z158" s="168"/>
    </row>
    <row r="159" spans="22:26" customFormat="1" x14ac:dyDescent="0.25">
      <c r="V159" s="168"/>
      <c r="W159" s="168"/>
      <c r="X159" s="168"/>
      <c r="Y159" s="168"/>
      <c r="Z159" s="168"/>
    </row>
    <row r="160" spans="22:26" customFormat="1" x14ac:dyDescent="0.25">
      <c r="V160" s="168"/>
      <c r="W160" s="168"/>
      <c r="X160" s="168"/>
      <c r="Y160" s="168"/>
      <c r="Z160" s="168"/>
    </row>
    <row r="161" spans="23:26" customFormat="1" x14ac:dyDescent="0.25">
      <c r="W161" s="168"/>
      <c r="X161" s="168"/>
      <c r="Y161" s="168"/>
      <c r="Z161" s="168"/>
    </row>
    <row r="162" spans="23:26" customFormat="1" x14ac:dyDescent="0.25">
      <c r="W162" s="168"/>
      <c r="X162" s="168"/>
      <c r="Y162" s="168"/>
      <c r="Z162" s="168"/>
    </row>
    <row r="163" spans="23:26" customFormat="1" x14ac:dyDescent="0.25">
      <c r="W163" s="168"/>
      <c r="X163" s="168"/>
      <c r="Y163" s="168"/>
      <c r="Z163" s="168"/>
    </row>
    <row r="164" spans="23:26" customFormat="1" x14ac:dyDescent="0.25">
      <c r="W164" s="168"/>
      <c r="X164" s="168"/>
      <c r="Y164" s="168"/>
      <c r="Z164" s="168"/>
    </row>
    <row r="165" spans="23:26" customFormat="1" x14ac:dyDescent="0.25">
      <c r="W165" s="168"/>
      <c r="X165" s="168"/>
      <c r="Y165" s="168"/>
      <c r="Z165" s="168"/>
    </row>
    <row r="166" spans="23:26" customFormat="1" x14ac:dyDescent="0.25">
      <c r="W166" s="166"/>
      <c r="X166" s="168"/>
      <c r="Y166" s="168"/>
      <c r="Z166" s="168"/>
    </row>
    <row r="167" spans="23:26" customFormat="1" x14ac:dyDescent="0.25">
      <c r="W167" s="166"/>
      <c r="X167" s="168"/>
      <c r="Y167" s="168"/>
      <c r="Z167" s="168"/>
    </row>
    <row r="168" spans="23:26" customFormat="1" x14ac:dyDescent="0.25">
      <c r="W168" s="166"/>
      <c r="X168" s="168"/>
      <c r="Y168" s="168"/>
      <c r="Z168" s="168"/>
    </row>
    <row r="169" spans="23:26" customFormat="1" x14ac:dyDescent="0.25">
      <c r="W169" s="166"/>
      <c r="X169" s="168"/>
      <c r="Y169" s="168"/>
      <c r="Z169" s="168"/>
    </row>
    <row r="170" spans="23:26" customFormat="1" x14ac:dyDescent="0.25">
      <c r="W170" s="166"/>
      <c r="X170" s="168"/>
      <c r="Y170" s="168"/>
      <c r="Z170" s="168"/>
    </row>
    <row r="171" spans="23:26" customFormat="1" x14ac:dyDescent="0.25">
      <c r="W171" s="166"/>
      <c r="X171" s="168"/>
      <c r="Y171" s="168"/>
      <c r="Z171" s="168"/>
    </row>
    <row r="172" spans="23:26" customFormat="1" x14ac:dyDescent="0.25">
      <c r="W172" s="166"/>
      <c r="X172" s="168"/>
      <c r="Y172" s="168"/>
      <c r="Z172" s="168"/>
    </row>
    <row r="173" spans="23:26" customFormat="1" x14ac:dyDescent="0.25">
      <c r="W173" s="166"/>
      <c r="X173" s="168"/>
      <c r="Y173" s="168"/>
      <c r="Z173" s="168"/>
    </row>
    <row r="174" spans="23:26" customFormat="1" x14ac:dyDescent="0.25">
      <c r="W174" s="166"/>
      <c r="X174" s="168"/>
      <c r="Y174" s="168"/>
      <c r="Z174" s="168"/>
    </row>
  </sheetData>
  <mergeCells count="9">
    <mergeCell ref="A5:E5"/>
    <mergeCell ref="A6:D6"/>
    <mergeCell ref="K8:L8"/>
    <mergeCell ref="N8:O8"/>
    <mergeCell ref="N7:O7"/>
    <mergeCell ref="Q7:R7"/>
    <mergeCell ref="T7:U7"/>
    <mergeCell ref="Q8:R8"/>
    <mergeCell ref="T8:U8"/>
  </mergeCells>
  <printOptions horizontalCentered="1"/>
  <pageMargins left="0.7" right="0.7" top="0.75" bottom="0.75" header="0.3" footer="0.3"/>
  <pageSetup orientation="landscape" r:id="rId1"/>
  <headerFooter>
    <oddHeader>&amp;L&amp;12BID # 21-06 Roadway Management/Various Locations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X103"/>
  <sheetViews>
    <sheetView zoomScale="85" zoomScaleNormal="85" workbookViewId="0">
      <pane ySplit="5" topLeftCell="A78" activePane="bottomLeft" state="frozen"/>
      <selection pane="bottomLeft" activeCell="J17" sqref="J17"/>
    </sheetView>
  </sheetViews>
  <sheetFormatPr defaultRowHeight="15" x14ac:dyDescent="0.25"/>
  <cols>
    <col min="2" max="2" width="46.140625" customWidth="1"/>
    <col min="4" max="4" width="2.7109375" customWidth="1"/>
    <col min="5" max="5" width="16.5703125" style="74" customWidth="1"/>
    <col min="6" max="6" width="2.5703125" customWidth="1"/>
    <col min="7" max="7" width="5.140625" customWidth="1"/>
    <col min="8" max="8" width="2.7109375" customWidth="1"/>
    <col min="9" max="9" width="27.42578125" style="68" customWidth="1"/>
    <col min="11" max="11" width="7.7109375" customWidth="1"/>
    <col min="12" max="12" width="13.7109375" style="61" customWidth="1"/>
    <col min="13" max="13" width="1.28515625" customWidth="1"/>
    <col min="14" max="14" width="10" customWidth="1"/>
    <col min="16" max="16" width="16.5703125" style="74" customWidth="1"/>
    <col min="17" max="17" width="2.5703125" customWidth="1"/>
    <col min="18" max="18" width="5.140625" customWidth="1"/>
    <col min="19" max="19" width="2.7109375" customWidth="1"/>
    <col min="20" max="20" width="27.42578125" style="68" customWidth="1"/>
    <col min="24" max="24" width="11.85546875" bestFit="1" customWidth="1"/>
  </cols>
  <sheetData>
    <row r="1" spans="1:20" ht="21" x14ac:dyDescent="0.35">
      <c r="B1" s="65" t="s">
        <v>112</v>
      </c>
      <c r="E1"/>
      <c r="G1" s="74"/>
      <c r="H1" s="100" t="s">
        <v>128</v>
      </c>
      <c r="I1" s="145">
        <f>I102</f>
        <v>1130441.5599999998</v>
      </c>
      <c r="P1"/>
      <c r="R1" s="74"/>
      <c r="S1" s="100" t="s">
        <v>105</v>
      </c>
      <c r="T1" s="101">
        <v>1015000</v>
      </c>
    </row>
    <row r="2" spans="1:20" x14ac:dyDescent="0.25">
      <c r="B2" s="51" t="s">
        <v>111</v>
      </c>
      <c r="E2"/>
      <c r="G2" s="74"/>
      <c r="H2" s="100" t="s">
        <v>129</v>
      </c>
      <c r="I2" s="145">
        <v>790000</v>
      </c>
      <c r="P2"/>
      <c r="R2" s="74"/>
      <c r="S2" s="100" t="s">
        <v>106</v>
      </c>
      <c r="T2" s="101">
        <f>T102</f>
        <v>0</v>
      </c>
    </row>
    <row r="3" spans="1:20" ht="15.75" x14ac:dyDescent="0.25">
      <c r="B3" s="66" t="s">
        <v>96</v>
      </c>
      <c r="H3" s="100" t="s">
        <v>130</v>
      </c>
      <c r="I3" s="145">
        <v>340441</v>
      </c>
    </row>
    <row r="5" spans="1:20" x14ac:dyDescent="0.25">
      <c r="A5" s="58" t="s">
        <v>0</v>
      </c>
      <c r="B5" s="58" t="s">
        <v>1</v>
      </c>
      <c r="C5" s="58" t="s">
        <v>2</v>
      </c>
      <c r="D5" s="58" t="s">
        <v>3</v>
      </c>
      <c r="E5" s="75" t="s">
        <v>4</v>
      </c>
      <c r="F5" s="58" t="s">
        <v>5</v>
      </c>
      <c r="G5" s="58" t="s">
        <v>6</v>
      </c>
      <c r="H5" s="58" t="s">
        <v>7</v>
      </c>
      <c r="I5" s="69" t="s">
        <v>8</v>
      </c>
      <c r="L5" s="62" t="s">
        <v>97</v>
      </c>
      <c r="N5" s="59"/>
      <c r="P5" s="75" t="s">
        <v>4</v>
      </c>
      <c r="Q5" s="58" t="s">
        <v>5</v>
      </c>
      <c r="R5" s="58" t="s">
        <v>6</v>
      </c>
      <c r="S5" s="58" t="s">
        <v>7</v>
      </c>
      <c r="T5" s="69" t="s">
        <v>8</v>
      </c>
    </row>
    <row r="6" spans="1:20" ht="15.75" thickBot="1" x14ac:dyDescent="0.3">
      <c r="C6" s="97" t="s">
        <v>103</v>
      </c>
      <c r="E6" s="88" t="s">
        <v>103</v>
      </c>
      <c r="P6" s="88" t="s">
        <v>103</v>
      </c>
    </row>
    <row r="7" spans="1:20" ht="20.45" customHeight="1" thickBot="1" x14ac:dyDescent="0.3">
      <c r="A7" s="10">
        <v>120</v>
      </c>
      <c r="B7" s="11" t="s">
        <v>9</v>
      </c>
      <c r="C7" s="13">
        <v>315</v>
      </c>
      <c r="D7" s="13" t="s">
        <v>3</v>
      </c>
      <c r="E7" s="98">
        <v>38</v>
      </c>
      <c r="F7" s="13" t="s">
        <v>5</v>
      </c>
      <c r="G7" s="13" t="s">
        <v>10</v>
      </c>
      <c r="H7" s="13" t="s">
        <v>7</v>
      </c>
      <c r="I7" s="70">
        <f t="shared" ref="I7:I21" si="0">C7*E7</f>
        <v>11970</v>
      </c>
      <c r="J7" s="2"/>
      <c r="L7" s="63">
        <v>150</v>
      </c>
      <c r="N7" s="1"/>
      <c r="P7" s="98">
        <v>38</v>
      </c>
      <c r="Q7" s="13" t="s">
        <v>5</v>
      </c>
      <c r="R7" s="13" t="s">
        <v>10</v>
      </c>
      <c r="S7" s="13" t="s">
        <v>7</v>
      </c>
      <c r="T7" s="70">
        <f t="shared" ref="T7:T21" si="1">N7*P7</f>
        <v>0</v>
      </c>
    </row>
    <row r="8" spans="1:20" ht="20.45" customHeight="1" thickBot="1" x14ac:dyDescent="0.3">
      <c r="A8" s="31">
        <v>121</v>
      </c>
      <c r="B8" s="5" t="s">
        <v>11</v>
      </c>
      <c r="C8" s="4">
        <v>10</v>
      </c>
      <c r="D8" s="4" t="s">
        <v>3</v>
      </c>
      <c r="E8" s="99">
        <v>125</v>
      </c>
      <c r="F8" s="4" t="s">
        <v>5</v>
      </c>
      <c r="G8" s="4" t="s">
        <v>10</v>
      </c>
      <c r="H8" s="4" t="s">
        <v>7</v>
      </c>
      <c r="I8" s="71">
        <f t="shared" si="0"/>
        <v>1250</v>
      </c>
      <c r="J8" s="2"/>
      <c r="L8" s="63">
        <v>0</v>
      </c>
      <c r="N8" s="1"/>
      <c r="P8" s="99">
        <v>125</v>
      </c>
      <c r="Q8" s="4" t="s">
        <v>5</v>
      </c>
      <c r="R8" s="4" t="s">
        <v>10</v>
      </c>
      <c r="S8" s="4" t="s">
        <v>7</v>
      </c>
      <c r="T8" s="71">
        <f t="shared" si="1"/>
        <v>0</v>
      </c>
    </row>
    <row r="9" spans="1:20" ht="20.45" customHeight="1" thickBot="1" x14ac:dyDescent="0.3">
      <c r="A9" s="10">
        <v>129</v>
      </c>
      <c r="B9" s="11" t="s">
        <v>15</v>
      </c>
      <c r="C9" s="12">
        <v>3000</v>
      </c>
      <c r="D9" s="13" t="s">
        <v>3</v>
      </c>
      <c r="E9" s="107">
        <v>5</v>
      </c>
      <c r="F9" s="13" t="s">
        <v>5</v>
      </c>
      <c r="G9" s="13" t="s">
        <v>13</v>
      </c>
      <c r="H9" s="13" t="s">
        <v>7</v>
      </c>
      <c r="I9" s="70">
        <f t="shared" si="0"/>
        <v>15000</v>
      </c>
      <c r="J9" s="2"/>
      <c r="L9" s="63">
        <v>17445.72</v>
      </c>
      <c r="N9" s="1"/>
      <c r="P9" s="89">
        <v>5</v>
      </c>
      <c r="Q9" s="13" t="s">
        <v>5</v>
      </c>
      <c r="R9" s="13" t="s">
        <v>13</v>
      </c>
      <c r="S9" s="13" t="s">
        <v>7</v>
      </c>
      <c r="T9" s="70">
        <f t="shared" si="1"/>
        <v>0</v>
      </c>
    </row>
    <row r="10" spans="1:20" ht="19.899999999999999" customHeight="1" thickBot="1" x14ac:dyDescent="0.3">
      <c r="A10" s="6">
        <v>129.01</v>
      </c>
      <c r="B10" s="7" t="s">
        <v>14</v>
      </c>
      <c r="C10" s="8">
        <v>3000</v>
      </c>
      <c r="D10" s="9" t="s">
        <v>3</v>
      </c>
      <c r="E10" s="108">
        <v>5.25</v>
      </c>
      <c r="F10" s="9" t="s">
        <v>5</v>
      </c>
      <c r="G10" s="9" t="s">
        <v>13</v>
      </c>
      <c r="H10" s="9" t="s">
        <v>7</v>
      </c>
      <c r="I10" s="71">
        <f t="shared" si="0"/>
        <v>15750</v>
      </c>
      <c r="J10" s="2"/>
      <c r="L10" s="63">
        <v>0</v>
      </c>
      <c r="N10" s="1"/>
      <c r="P10" s="90">
        <v>5.25</v>
      </c>
      <c r="Q10" s="9" t="s">
        <v>5</v>
      </c>
      <c r="R10" s="9" t="s">
        <v>13</v>
      </c>
      <c r="S10" s="9" t="s">
        <v>7</v>
      </c>
      <c r="T10" s="102">
        <f t="shared" si="1"/>
        <v>0</v>
      </c>
    </row>
    <row r="11" spans="1:20" ht="19.899999999999999" customHeight="1" thickBot="1" x14ac:dyDescent="0.3">
      <c r="A11" s="10">
        <v>129.02000000000001</v>
      </c>
      <c r="B11" s="11" t="s">
        <v>16</v>
      </c>
      <c r="C11" s="12">
        <v>3000</v>
      </c>
      <c r="D11" s="13" t="s">
        <v>3</v>
      </c>
      <c r="E11" s="107">
        <v>7</v>
      </c>
      <c r="F11" s="13" t="s">
        <v>5</v>
      </c>
      <c r="G11" s="13" t="s">
        <v>13</v>
      </c>
      <c r="H11" s="13" t="s">
        <v>7</v>
      </c>
      <c r="I11" s="70">
        <f t="shared" si="0"/>
        <v>21000</v>
      </c>
      <c r="J11" s="2"/>
      <c r="L11" s="63">
        <v>7330.96</v>
      </c>
      <c r="N11" s="1"/>
      <c r="P11" s="89">
        <v>7</v>
      </c>
      <c r="Q11" s="13" t="s">
        <v>5</v>
      </c>
      <c r="R11" s="13" t="s">
        <v>13</v>
      </c>
      <c r="S11" s="13" t="s">
        <v>7</v>
      </c>
      <c r="T11" s="70">
        <f t="shared" si="1"/>
        <v>0</v>
      </c>
    </row>
    <row r="12" spans="1:20" ht="19.899999999999999" customHeight="1" thickBot="1" x14ac:dyDescent="0.3">
      <c r="A12" s="6">
        <v>129.1</v>
      </c>
      <c r="B12" s="67" t="s">
        <v>17</v>
      </c>
      <c r="C12" s="9">
        <v>225</v>
      </c>
      <c r="D12" s="9" t="s">
        <v>3</v>
      </c>
      <c r="E12" s="109">
        <v>5</v>
      </c>
      <c r="F12" s="9" t="s">
        <v>5</v>
      </c>
      <c r="G12" s="9" t="s">
        <v>13</v>
      </c>
      <c r="H12" s="9" t="s">
        <v>7</v>
      </c>
      <c r="I12" s="71">
        <f t="shared" si="0"/>
        <v>1125</v>
      </c>
      <c r="J12" s="2"/>
      <c r="L12" s="63">
        <v>0</v>
      </c>
      <c r="N12" s="1"/>
      <c r="P12" s="91">
        <v>5</v>
      </c>
      <c r="Q12" s="9" t="s">
        <v>5</v>
      </c>
      <c r="R12" s="9" t="s">
        <v>13</v>
      </c>
      <c r="S12" s="9" t="s">
        <v>7</v>
      </c>
      <c r="T12" s="71">
        <f t="shared" si="1"/>
        <v>0</v>
      </c>
    </row>
    <row r="13" spans="1:20" ht="19.899999999999999" customHeight="1" thickBot="1" x14ac:dyDescent="0.3">
      <c r="A13" s="10">
        <v>141.1</v>
      </c>
      <c r="B13" s="11" t="s">
        <v>18</v>
      </c>
      <c r="C13" s="12">
        <v>5</v>
      </c>
      <c r="D13" s="13" t="s">
        <v>3</v>
      </c>
      <c r="E13" s="107">
        <v>100</v>
      </c>
      <c r="F13" s="13" t="s">
        <v>5</v>
      </c>
      <c r="G13" s="13" t="s">
        <v>10</v>
      </c>
      <c r="H13" s="13" t="s">
        <v>7</v>
      </c>
      <c r="I13" s="70">
        <f t="shared" si="0"/>
        <v>500</v>
      </c>
      <c r="J13" s="2"/>
      <c r="L13" s="63">
        <v>14</v>
      </c>
      <c r="N13" s="1"/>
      <c r="P13" s="89">
        <v>100</v>
      </c>
      <c r="Q13" s="13" t="s">
        <v>5</v>
      </c>
      <c r="R13" s="13" t="s">
        <v>10</v>
      </c>
      <c r="S13" s="13" t="s">
        <v>7</v>
      </c>
      <c r="T13" s="70">
        <f t="shared" si="1"/>
        <v>0</v>
      </c>
    </row>
    <row r="14" spans="1:20" ht="19.899999999999999" customHeight="1" thickBot="1" x14ac:dyDescent="0.3">
      <c r="A14" s="27">
        <v>151</v>
      </c>
      <c r="B14" s="26" t="s">
        <v>19</v>
      </c>
      <c r="C14" s="28">
        <v>300</v>
      </c>
      <c r="D14" s="29" t="s">
        <v>3</v>
      </c>
      <c r="E14" s="77">
        <v>40</v>
      </c>
      <c r="F14" s="29" t="s">
        <v>5</v>
      </c>
      <c r="G14" s="29" t="s">
        <v>10</v>
      </c>
      <c r="H14" s="29" t="s">
        <v>7</v>
      </c>
      <c r="I14" s="71">
        <f t="shared" si="0"/>
        <v>12000</v>
      </c>
      <c r="J14" s="2"/>
      <c r="L14" s="63">
        <v>1718.05</v>
      </c>
      <c r="N14" s="1"/>
      <c r="P14" s="77">
        <v>40</v>
      </c>
      <c r="Q14" s="29" t="s">
        <v>5</v>
      </c>
      <c r="R14" s="29" t="s">
        <v>10</v>
      </c>
      <c r="S14" s="29" t="s">
        <v>7</v>
      </c>
      <c r="T14" s="71">
        <f t="shared" si="1"/>
        <v>0</v>
      </c>
    </row>
    <row r="15" spans="1:20" ht="19.899999999999999" customHeight="1" thickBot="1" x14ac:dyDescent="0.3">
      <c r="A15" s="10">
        <v>153</v>
      </c>
      <c r="B15" s="11" t="s">
        <v>20</v>
      </c>
      <c r="C15" s="13">
        <v>10</v>
      </c>
      <c r="D15" s="13" t="s">
        <v>3</v>
      </c>
      <c r="E15" s="98">
        <v>150</v>
      </c>
      <c r="F15" s="13" t="s">
        <v>5</v>
      </c>
      <c r="G15" s="13" t="s">
        <v>10</v>
      </c>
      <c r="H15" s="13" t="s">
        <v>7</v>
      </c>
      <c r="I15" s="70">
        <f t="shared" si="0"/>
        <v>1500</v>
      </c>
      <c r="J15" s="2"/>
      <c r="L15" s="63">
        <v>0</v>
      </c>
      <c r="N15" s="1"/>
      <c r="P15" s="78">
        <v>150</v>
      </c>
      <c r="Q15" s="16" t="s">
        <v>5</v>
      </c>
      <c r="R15" s="16" t="s">
        <v>10</v>
      </c>
      <c r="S15" s="16" t="s">
        <v>7</v>
      </c>
      <c r="T15" s="70">
        <f t="shared" si="1"/>
        <v>0</v>
      </c>
    </row>
    <row r="16" spans="1:20" ht="19.899999999999999" customHeight="1" thickBot="1" x14ac:dyDescent="0.3">
      <c r="A16" s="31">
        <v>170</v>
      </c>
      <c r="B16" s="5" t="s">
        <v>21</v>
      </c>
      <c r="C16" s="4">
        <v>2500</v>
      </c>
      <c r="D16" s="4" t="s">
        <v>3</v>
      </c>
      <c r="E16" s="99">
        <v>7.5</v>
      </c>
      <c r="F16" s="4" t="s">
        <v>5</v>
      </c>
      <c r="G16" s="4" t="s">
        <v>13</v>
      </c>
      <c r="H16" s="4" t="s">
        <v>7</v>
      </c>
      <c r="I16" s="71">
        <f t="shared" si="0"/>
        <v>18750</v>
      </c>
      <c r="J16" s="2"/>
      <c r="L16" s="63">
        <v>15542.09</v>
      </c>
      <c r="N16" s="1"/>
      <c r="P16" s="79">
        <v>7.5</v>
      </c>
      <c r="Q16" s="9" t="s">
        <v>5</v>
      </c>
      <c r="R16" s="9" t="s">
        <v>13</v>
      </c>
      <c r="S16" s="9" t="s">
        <v>7</v>
      </c>
      <c r="T16" s="71">
        <f t="shared" si="1"/>
        <v>0</v>
      </c>
    </row>
    <row r="17" spans="1:20" ht="19.899999999999999" customHeight="1" thickBot="1" x14ac:dyDescent="0.3">
      <c r="A17" s="10">
        <v>201</v>
      </c>
      <c r="B17" s="11" t="s">
        <v>22</v>
      </c>
      <c r="C17" s="12">
        <v>1</v>
      </c>
      <c r="D17" s="13" t="s">
        <v>3</v>
      </c>
      <c r="E17" s="107">
        <v>5000</v>
      </c>
      <c r="F17" s="13" t="s">
        <v>5</v>
      </c>
      <c r="G17" s="13" t="s">
        <v>23</v>
      </c>
      <c r="H17" s="13" t="s">
        <v>7</v>
      </c>
      <c r="I17" s="70">
        <f t="shared" si="0"/>
        <v>5000</v>
      </c>
      <c r="J17" s="2"/>
      <c r="L17" s="63">
        <v>0</v>
      </c>
      <c r="N17" s="1"/>
      <c r="P17" s="80">
        <v>5000</v>
      </c>
      <c r="Q17" s="17" t="s">
        <v>5</v>
      </c>
      <c r="R17" s="17" t="s">
        <v>23</v>
      </c>
      <c r="S17" s="17" t="s">
        <v>7</v>
      </c>
      <c r="T17" s="71">
        <f t="shared" si="1"/>
        <v>0</v>
      </c>
    </row>
    <row r="18" spans="1:20" ht="19.899999999999999" customHeight="1" thickBot="1" x14ac:dyDescent="0.3">
      <c r="A18" s="6">
        <v>202</v>
      </c>
      <c r="B18" s="7" t="s">
        <v>24</v>
      </c>
      <c r="C18" s="8">
        <v>1</v>
      </c>
      <c r="D18" s="9" t="s">
        <v>3</v>
      </c>
      <c r="E18" s="108">
        <v>6000</v>
      </c>
      <c r="F18" s="9" t="s">
        <v>5</v>
      </c>
      <c r="G18" s="9" t="s">
        <v>23</v>
      </c>
      <c r="H18" s="9" t="s">
        <v>7</v>
      </c>
      <c r="I18" s="71">
        <f t="shared" si="0"/>
        <v>6000</v>
      </c>
      <c r="J18" s="2"/>
      <c r="L18" s="63">
        <v>0</v>
      </c>
      <c r="N18" s="1"/>
      <c r="P18" s="81">
        <v>6000</v>
      </c>
      <c r="Q18" s="13" t="s">
        <v>5</v>
      </c>
      <c r="R18" s="13" t="s">
        <v>23</v>
      </c>
      <c r="S18" s="13" t="s">
        <v>7</v>
      </c>
      <c r="T18" s="70">
        <f t="shared" si="1"/>
        <v>0</v>
      </c>
    </row>
    <row r="19" spans="1:20" ht="19.899999999999999" customHeight="1" thickBot="1" x14ac:dyDescent="0.3">
      <c r="A19" s="10">
        <v>204</v>
      </c>
      <c r="B19" s="11" t="s">
        <v>25</v>
      </c>
      <c r="C19" s="12">
        <v>1</v>
      </c>
      <c r="D19" s="13" t="s">
        <v>3</v>
      </c>
      <c r="E19" s="107">
        <v>2575</v>
      </c>
      <c r="F19" s="13" t="s">
        <v>5</v>
      </c>
      <c r="G19" s="13" t="s">
        <v>23</v>
      </c>
      <c r="H19" s="13" t="s">
        <v>7</v>
      </c>
      <c r="I19" s="70">
        <f t="shared" si="0"/>
        <v>2575</v>
      </c>
      <c r="J19" s="2"/>
      <c r="L19" s="61">
        <v>1</v>
      </c>
      <c r="N19" s="1"/>
      <c r="P19" s="82">
        <v>2575</v>
      </c>
      <c r="Q19" s="37" t="s">
        <v>5</v>
      </c>
      <c r="R19" s="37" t="s">
        <v>23</v>
      </c>
      <c r="S19" s="38" t="s">
        <v>7</v>
      </c>
      <c r="T19" s="71">
        <f t="shared" si="1"/>
        <v>0</v>
      </c>
    </row>
    <row r="20" spans="1:20" ht="19.899999999999999" customHeight="1" thickBot="1" x14ac:dyDescent="0.3">
      <c r="A20" s="6">
        <v>205</v>
      </c>
      <c r="B20" s="67" t="s">
        <v>26</v>
      </c>
      <c r="C20" s="9">
        <v>1</v>
      </c>
      <c r="D20" s="9" t="s">
        <v>3</v>
      </c>
      <c r="E20" s="109">
        <v>6197.84</v>
      </c>
      <c r="F20" s="9" t="s">
        <v>5</v>
      </c>
      <c r="G20" s="9" t="s">
        <v>23</v>
      </c>
      <c r="H20" s="9" t="s">
        <v>7</v>
      </c>
      <c r="I20" s="71">
        <f t="shared" si="0"/>
        <v>6197.84</v>
      </c>
      <c r="J20" s="2"/>
      <c r="L20" s="61">
        <v>1</v>
      </c>
      <c r="N20" s="1"/>
      <c r="P20" s="81">
        <v>6197.84</v>
      </c>
      <c r="Q20" s="14" t="s">
        <v>5</v>
      </c>
      <c r="R20" s="14" t="s">
        <v>23</v>
      </c>
      <c r="S20" s="39" t="s">
        <v>7</v>
      </c>
      <c r="T20" s="70">
        <f t="shared" si="1"/>
        <v>0</v>
      </c>
    </row>
    <row r="21" spans="1:20" ht="19.899999999999999" customHeight="1" thickBot="1" x14ac:dyDescent="0.3">
      <c r="A21" s="10" t="s">
        <v>27</v>
      </c>
      <c r="B21" s="11" t="s">
        <v>99</v>
      </c>
      <c r="C21" s="12">
        <v>6</v>
      </c>
      <c r="D21" s="13" t="s">
        <v>3</v>
      </c>
      <c r="E21" s="107">
        <v>375</v>
      </c>
      <c r="F21" s="13" t="s">
        <v>5</v>
      </c>
      <c r="G21" s="13" t="s">
        <v>23</v>
      </c>
      <c r="H21" s="13" t="s">
        <v>7</v>
      </c>
      <c r="I21" s="70">
        <f t="shared" si="0"/>
        <v>2250</v>
      </c>
      <c r="J21" s="2"/>
      <c r="L21" s="61">
        <v>94</v>
      </c>
      <c r="N21" s="1"/>
      <c r="P21" s="92">
        <v>375</v>
      </c>
      <c r="Q21" s="37" t="s">
        <v>5</v>
      </c>
      <c r="R21" s="37" t="s">
        <v>23</v>
      </c>
      <c r="S21" s="38" t="s">
        <v>7</v>
      </c>
      <c r="T21" s="71">
        <f t="shared" si="1"/>
        <v>0</v>
      </c>
    </row>
    <row r="22" spans="1:20" ht="19.899999999999999" customHeight="1" thickBot="1" x14ac:dyDescent="0.3">
      <c r="A22" s="27" t="s">
        <v>28</v>
      </c>
      <c r="B22" s="26" t="s">
        <v>100</v>
      </c>
      <c r="C22" s="28">
        <v>40</v>
      </c>
      <c r="D22" s="29" t="s">
        <v>3</v>
      </c>
      <c r="E22" s="77">
        <v>350</v>
      </c>
      <c r="F22" s="29" t="s">
        <v>5</v>
      </c>
      <c r="G22" s="29" t="s">
        <v>23</v>
      </c>
      <c r="H22" s="29" t="s">
        <v>7</v>
      </c>
      <c r="I22" s="71">
        <f t="shared" ref="I22:I38" si="2">C22*E22</f>
        <v>14000</v>
      </c>
      <c r="J22" s="2"/>
      <c r="L22" s="63">
        <v>293</v>
      </c>
      <c r="N22" s="1"/>
      <c r="P22" s="77">
        <v>350</v>
      </c>
      <c r="Q22" s="29" t="s">
        <v>5</v>
      </c>
      <c r="R22" s="29" t="s">
        <v>23</v>
      </c>
      <c r="S22" s="29" t="s">
        <v>7</v>
      </c>
      <c r="T22" s="71">
        <f t="shared" ref="T22:T38" si="3">N22*P22</f>
        <v>0</v>
      </c>
    </row>
    <row r="23" spans="1:20" ht="19.899999999999999" customHeight="1" thickBot="1" x14ac:dyDescent="0.3">
      <c r="A23" s="10">
        <v>220.2</v>
      </c>
      <c r="B23" s="11" t="s">
        <v>29</v>
      </c>
      <c r="C23" s="13">
        <v>20</v>
      </c>
      <c r="D23" s="13" t="s">
        <v>3</v>
      </c>
      <c r="E23" s="98">
        <v>350</v>
      </c>
      <c r="F23" s="13" t="s">
        <v>5</v>
      </c>
      <c r="G23" s="13" t="s">
        <v>30</v>
      </c>
      <c r="H23" s="13" t="s">
        <v>7</v>
      </c>
      <c r="I23" s="70">
        <f t="shared" si="2"/>
        <v>7000</v>
      </c>
      <c r="J23" s="2"/>
      <c r="L23" s="63">
        <v>192.42</v>
      </c>
      <c r="N23" s="1"/>
      <c r="P23" s="78">
        <v>350</v>
      </c>
      <c r="Q23" s="16" t="s">
        <v>5</v>
      </c>
      <c r="R23" s="16" t="s">
        <v>30</v>
      </c>
      <c r="S23" s="16" t="s">
        <v>7</v>
      </c>
      <c r="T23" s="70">
        <f t="shared" si="3"/>
        <v>0</v>
      </c>
    </row>
    <row r="24" spans="1:20" ht="19.899999999999999" customHeight="1" thickBot="1" x14ac:dyDescent="0.3">
      <c r="A24" s="31">
        <v>220.3</v>
      </c>
      <c r="B24" s="5" t="s">
        <v>31</v>
      </c>
      <c r="C24" s="4">
        <v>1</v>
      </c>
      <c r="D24" s="4" t="s">
        <v>3</v>
      </c>
      <c r="E24" s="99">
        <v>1100</v>
      </c>
      <c r="F24" s="4" t="s">
        <v>5</v>
      </c>
      <c r="G24" s="4" t="s">
        <v>23</v>
      </c>
      <c r="H24" s="4" t="s">
        <v>7</v>
      </c>
      <c r="I24" s="71">
        <f t="shared" si="2"/>
        <v>1100</v>
      </c>
      <c r="J24" s="2"/>
      <c r="L24" s="63">
        <v>0</v>
      </c>
      <c r="N24" s="1"/>
      <c r="P24" s="79">
        <v>1100</v>
      </c>
      <c r="Q24" s="9" t="s">
        <v>5</v>
      </c>
      <c r="R24" s="9" t="s">
        <v>23</v>
      </c>
      <c r="S24" s="9" t="s">
        <v>7</v>
      </c>
      <c r="T24" s="71">
        <f t="shared" si="3"/>
        <v>0</v>
      </c>
    </row>
    <row r="25" spans="1:20" ht="19.899999999999999" customHeight="1" thickBot="1" x14ac:dyDescent="0.3">
      <c r="A25" s="10">
        <v>220.5</v>
      </c>
      <c r="B25" s="11" t="s">
        <v>32</v>
      </c>
      <c r="C25" s="12">
        <v>1</v>
      </c>
      <c r="D25" s="13" t="s">
        <v>3</v>
      </c>
      <c r="E25" s="107">
        <v>928.77</v>
      </c>
      <c r="F25" s="13" t="s">
        <v>5</v>
      </c>
      <c r="G25" s="13" t="s">
        <v>23</v>
      </c>
      <c r="H25" s="13" t="s">
        <v>7</v>
      </c>
      <c r="I25" s="70">
        <f t="shared" si="2"/>
        <v>928.77</v>
      </c>
      <c r="J25" s="2"/>
      <c r="L25" s="63">
        <v>0</v>
      </c>
      <c r="N25" s="1"/>
      <c r="P25" s="80">
        <v>928.77</v>
      </c>
      <c r="Q25" s="17" t="s">
        <v>5</v>
      </c>
      <c r="R25" s="17" t="s">
        <v>23</v>
      </c>
      <c r="S25" s="17" t="s">
        <v>7</v>
      </c>
      <c r="T25" s="71">
        <f t="shared" si="3"/>
        <v>0</v>
      </c>
    </row>
    <row r="26" spans="1:20" ht="19.899999999999999" customHeight="1" thickBot="1" x14ac:dyDescent="0.3">
      <c r="A26" s="6" t="s">
        <v>33</v>
      </c>
      <c r="B26" s="7" t="s">
        <v>101</v>
      </c>
      <c r="C26" s="8">
        <v>4</v>
      </c>
      <c r="D26" s="9" t="s">
        <v>3</v>
      </c>
      <c r="E26" s="108">
        <v>375</v>
      </c>
      <c r="F26" s="9" t="s">
        <v>5</v>
      </c>
      <c r="G26" s="9" t="s">
        <v>23</v>
      </c>
      <c r="H26" s="9" t="s">
        <v>7</v>
      </c>
      <c r="I26" s="71">
        <f t="shared" si="2"/>
        <v>1500</v>
      </c>
      <c r="J26" s="2"/>
      <c r="L26" s="63">
        <v>37</v>
      </c>
      <c r="N26" s="1"/>
      <c r="P26" s="81">
        <v>375</v>
      </c>
      <c r="Q26" s="13" t="s">
        <v>5</v>
      </c>
      <c r="R26" s="13" t="s">
        <v>23</v>
      </c>
      <c r="S26" s="13" t="s">
        <v>7</v>
      </c>
      <c r="T26" s="70">
        <f t="shared" si="3"/>
        <v>0</v>
      </c>
    </row>
    <row r="27" spans="1:20" ht="19.899999999999999" customHeight="1" thickBot="1" x14ac:dyDescent="0.3">
      <c r="A27" s="10" t="s">
        <v>34</v>
      </c>
      <c r="B27" s="11" t="s">
        <v>102</v>
      </c>
      <c r="C27" s="12">
        <v>20</v>
      </c>
      <c r="D27" s="13" t="s">
        <v>3</v>
      </c>
      <c r="E27" s="107">
        <v>350</v>
      </c>
      <c r="F27" s="13" t="s">
        <v>5</v>
      </c>
      <c r="G27" s="13" t="s">
        <v>23</v>
      </c>
      <c r="H27" s="13" t="s">
        <v>7</v>
      </c>
      <c r="I27" s="70">
        <f t="shared" si="2"/>
        <v>7000</v>
      </c>
      <c r="J27" s="2"/>
      <c r="L27" s="61">
        <v>139</v>
      </c>
      <c r="N27" s="1"/>
      <c r="P27" s="82">
        <v>350</v>
      </c>
      <c r="Q27" s="37" t="s">
        <v>5</v>
      </c>
      <c r="R27" s="37" t="s">
        <v>23</v>
      </c>
      <c r="S27" s="38" t="s">
        <v>7</v>
      </c>
      <c r="T27" s="71">
        <f t="shared" si="3"/>
        <v>0</v>
      </c>
    </row>
    <row r="28" spans="1:20" x14ac:dyDescent="0.25">
      <c r="C28" s="97"/>
      <c r="E28" s="88"/>
      <c r="P28" s="88"/>
    </row>
    <row r="29" spans="1:20" x14ac:dyDescent="0.25">
      <c r="A29" s="58" t="s">
        <v>0</v>
      </c>
      <c r="B29" s="58" t="s">
        <v>1</v>
      </c>
      <c r="C29" s="58" t="s">
        <v>2</v>
      </c>
      <c r="D29" s="58" t="s">
        <v>3</v>
      </c>
      <c r="E29" s="75" t="s">
        <v>4</v>
      </c>
      <c r="F29" s="58" t="s">
        <v>5</v>
      </c>
      <c r="G29" s="58" t="s">
        <v>6</v>
      </c>
      <c r="H29" s="58" t="s">
        <v>7</v>
      </c>
      <c r="I29" s="69" t="s">
        <v>8</v>
      </c>
      <c r="N29" s="59"/>
      <c r="P29" s="75" t="s">
        <v>4</v>
      </c>
      <c r="Q29" s="58" t="s">
        <v>5</v>
      </c>
      <c r="R29" s="58" t="s">
        <v>6</v>
      </c>
      <c r="S29" s="58" t="s">
        <v>7</v>
      </c>
      <c r="T29" s="69" t="s">
        <v>8</v>
      </c>
    </row>
    <row r="30" spans="1:20" ht="15.75" thickBot="1" x14ac:dyDescent="0.3">
      <c r="C30" s="97"/>
      <c r="E30" s="88"/>
      <c r="P30" s="88"/>
    </row>
    <row r="31" spans="1:20" ht="19.899999999999999" customHeight="1" thickBot="1" x14ac:dyDescent="0.3">
      <c r="A31" s="34">
        <v>220.8</v>
      </c>
      <c r="B31" s="18" t="s">
        <v>35</v>
      </c>
      <c r="C31" s="14">
        <v>1</v>
      </c>
      <c r="D31" s="14" t="s">
        <v>3</v>
      </c>
      <c r="E31" s="81">
        <v>750</v>
      </c>
      <c r="F31" s="14" t="s">
        <v>5</v>
      </c>
      <c r="G31" s="14" t="s">
        <v>23</v>
      </c>
      <c r="H31" s="39" t="s">
        <v>7</v>
      </c>
      <c r="I31" s="70">
        <f t="shared" si="2"/>
        <v>750</v>
      </c>
      <c r="L31" s="63">
        <v>0</v>
      </c>
      <c r="N31" s="1"/>
      <c r="P31" s="84">
        <v>750</v>
      </c>
      <c r="Q31" s="41" t="s">
        <v>5</v>
      </c>
      <c r="R31" s="41" t="s">
        <v>23</v>
      </c>
      <c r="S31" s="43" t="s">
        <v>7</v>
      </c>
      <c r="T31" s="70">
        <f t="shared" si="3"/>
        <v>0</v>
      </c>
    </row>
    <row r="32" spans="1:20" ht="19.899999999999999" customHeight="1" thickBot="1" x14ac:dyDescent="0.3">
      <c r="A32" s="53">
        <v>221</v>
      </c>
      <c r="B32" s="3" t="s">
        <v>36</v>
      </c>
      <c r="C32" s="30">
        <v>8</v>
      </c>
      <c r="D32" s="30" t="s">
        <v>3</v>
      </c>
      <c r="E32" s="79">
        <v>750</v>
      </c>
      <c r="F32" s="30" t="s">
        <v>5</v>
      </c>
      <c r="G32" s="30" t="s">
        <v>23</v>
      </c>
      <c r="H32" s="40" t="s">
        <v>7</v>
      </c>
      <c r="I32" s="71">
        <f t="shared" si="2"/>
        <v>6000</v>
      </c>
      <c r="J32" s="2"/>
      <c r="L32" s="63">
        <v>79</v>
      </c>
      <c r="N32" s="1"/>
      <c r="P32" s="79">
        <v>750</v>
      </c>
      <c r="Q32" s="30" t="s">
        <v>5</v>
      </c>
      <c r="R32" s="30" t="s">
        <v>23</v>
      </c>
      <c r="S32" s="40" t="s">
        <v>7</v>
      </c>
      <c r="T32" s="71">
        <f t="shared" si="3"/>
        <v>0</v>
      </c>
    </row>
    <row r="33" spans="1:24" ht="19.899999999999999" customHeight="1" thickBot="1" x14ac:dyDescent="0.3">
      <c r="A33" s="34">
        <v>222</v>
      </c>
      <c r="B33" s="18" t="s">
        <v>37</v>
      </c>
      <c r="C33" s="14">
        <v>8</v>
      </c>
      <c r="D33" s="14" t="s">
        <v>3</v>
      </c>
      <c r="E33" s="81">
        <v>750</v>
      </c>
      <c r="F33" s="14" t="s">
        <v>5</v>
      </c>
      <c r="G33" s="14" t="s">
        <v>23</v>
      </c>
      <c r="H33" s="39" t="s">
        <v>7</v>
      </c>
      <c r="I33" s="70">
        <f t="shared" si="2"/>
        <v>6000</v>
      </c>
      <c r="L33" s="63">
        <v>34</v>
      </c>
      <c r="N33" s="1"/>
      <c r="P33" s="81">
        <v>750</v>
      </c>
      <c r="Q33" s="14" t="s">
        <v>5</v>
      </c>
      <c r="R33" s="14" t="s">
        <v>23</v>
      </c>
      <c r="S33" s="39" t="s">
        <v>7</v>
      </c>
      <c r="T33" s="70">
        <f t="shared" si="3"/>
        <v>0</v>
      </c>
      <c r="X33" s="144">
        <f>I1-I2</f>
        <v>340441.55999999982</v>
      </c>
    </row>
    <row r="34" spans="1:24" ht="19.899999999999999" customHeight="1" thickBot="1" x14ac:dyDescent="0.3">
      <c r="A34" s="53">
        <v>222.1</v>
      </c>
      <c r="B34" s="3" t="s">
        <v>38</v>
      </c>
      <c r="C34" s="30">
        <v>5</v>
      </c>
      <c r="D34" s="30" t="s">
        <v>3</v>
      </c>
      <c r="E34" s="79">
        <v>750</v>
      </c>
      <c r="F34" s="30" t="s">
        <v>5</v>
      </c>
      <c r="G34" s="30" t="s">
        <v>23</v>
      </c>
      <c r="H34" s="40" t="s">
        <v>7</v>
      </c>
      <c r="I34" s="71">
        <f t="shared" si="2"/>
        <v>3750</v>
      </c>
      <c r="J34" s="2"/>
      <c r="L34" s="63">
        <v>10</v>
      </c>
      <c r="N34" s="1"/>
      <c r="P34" s="79">
        <v>750</v>
      </c>
      <c r="Q34" s="30" t="s">
        <v>5</v>
      </c>
      <c r="R34" s="30" t="s">
        <v>23</v>
      </c>
      <c r="S34" s="40" t="s">
        <v>7</v>
      </c>
      <c r="T34" s="71">
        <f t="shared" si="3"/>
        <v>0</v>
      </c>
    </row>
    <row r="35" spans="1:24" ht="19.899999999999999" customHeight="1" thickBot="1" x14ac:dyDescent="0.3">
      <c r="A35" s="34">
        <v>223</v>
      </c>
      <c r="B35" s="18" t="s">
        <v>39</v>
      </c>
      <c r="C35" s="14">
        <v>25</v>
      </c>
      <c r="D35" s="14" t="s">
        <v>3</v>
      </c>
      <c r="E35" s="111">
        <v>250</v>
      </c>
      <c r="F35" s="14" t="s">
        <v>5</v>
      </c>
      <c r="G35" s="14" t="s">
        <v>23</v>
      </c>
      <c r="H35" s="39" t="s">
        <v>7</v>
      </c>
      <c r="I35" s="70">
        <f t="shared" si="2"/>
        <v>6250</v>
      </c>
      <c r="L35" s="63">
        <v>0</v>
      </c>
      <c r="N35" s="1"/>
      <c r="P35" s="93">
        <v>250</v>
      </c>
      <c r="Q35" s="14" t="s">
        <v>5</v>
      </c>
      <c r="R35" s="14" t="s">
        <v>23</v>
      </c>
      <c r="S35" s="39" t="s">
        <v>7</v>
      </c>
      <c r="T35" s="70">
        <f t="shared" si="3"/>
        <v>0</v>
      </c>
    </row>
    <row r="36" spans="1:24" ht="19.899999999999999" customHeight="1" thickBot="1" x14ac:dyDescent="0.3">
      <c r="A36" s="53">
        <v>238.12</v>
      </c>
      <c r="B36" s="3" t="s">
        <v>40</v>
      </c>
      <c r="C36" s="30">
        <v>20</v>
      </c>
      <c r="D36" s="30" t="s">
        <v>3</v>
      </c>
      <c r="E36" s="95">
        <v>125</v>
      </c>
      <c r="F36" s="30" t="s">
        <v>5</v>
      </c>
      <c r="G36" s="30" t="s">
        <v>41</v>
      </c>
      <c r="H36" s="40" t="s">
        <v>7</v>
      </c>
      <c r="I36" s="71">
        <f t="shared" si="2"/>
        <v>2500</v>
      </c>
      <c r="J36" s="2"/>
      <c r="L36" s="63">
        <v>0</v>
      </c>
      <c r="N36" s="1"/>
      <c r="P36" s="95">
        <v>125</v>
      </c>
      <c r="Q36" s="30" t="s">
        <v>5</v>
      </c>
      <c r="R36" s="30" t="s">
        <v>41</v>
      </c>
      <c r="S36" s="40" t="s">
        <v>7</v>
      </c>
      <c r="T36" s="71">
        <f t="shared" si="3"/>
        <v>0</v>
      </c>
    </row>
    <row r="37" spans="1:24" ht="19.899999999999999" customHeight="1" thickBot="1" x14ac:dyDescent="0.3">
      <c r="A37" s="34">
        <v>244.12</v>
      </c>
      <c r="B37" s="18" t="s">
        <v>42</v>
      </c>
      <c r="C37" s="14">
        <v>20</v>
      </c>
      <c r="D37" s="14" t="s">
        <v>3</v>
      </c>
      <c r="E37" s="111">
        <v>75</v>
      </c>
      <c r="F37" s="14" t="s">
        <v>5</v>
      </c>
      <c r="G37" s="14" t="s">
        <v>41</v>
      </c>
      <c r="H37" s="14" t="s">
        <v>7</v>
      </c>
      <c r="I37" s="70">
        <f t="shared" si="2"/>
        <v>1500</v>
      </c>
      <c r="J37" s="2"/>
      <c r="L37" s="63">
        <v>0</v>
      </c>
      <c r="N37" s="1"/>
      <c r="P37" s="93">
        <v>75</v>
      </c>
      <c r="Q37" s="14" t="s">
        <v>5</v>
      </c>
      <c r="R37" s="14" t="s">
        <v>41</v>
      </c>
      <c r="S37" s="14" t="s">
        <v>7</v>
      </c>
      <c r="T37" s="70">
        <f t="shared" si="3"/>
        <v>0</v>
      </c>
    </row>
    <row r="38" spans="1:24" ht="19.899999999999999" customHeight="1" thickBot="1" x14ac:dyDescent="0.3">
      <c r="A38" s="53">
        <v>252.12</v>
      </c>
      <c r="B38" s="3" t="s">
        <v>43</v>
      </c>
      <c r="C38" s="30">
        <v>20</v>
      </c>
      <c r="D38" s="30" t="s">
        <v>3</v>
      </c>
      <c r="E38" s="79">
        <v>50</v>
      </c>
      <c r="F38" s="30" t="s">
        <v>5</v>
      </c>
      <c r="G38" s="30" t="s">
        <v>41</v>
      </c>
      <c r="H38" s="40" t="s">
        <v>7</v>
      </c>
      <c r="I38" s="71">
        <f t="shared" si="2"/>
        <v>1000</v>
      </c>
      <c r="J38" s="2"/>
      <c r="L38" s="63">
        <v>0</v>
      </c>
      <c r="N38" s="1"/>
      <c r="P38" s="79">
        <v>50</v>
      </c>
      <c r="Q38" s="30" t="s">
        <v>5</v>
      </c>
      <c r="R38" s="30" t="s">
        <v>41</v>
      </c>
      <c r="S38" s="40" t="s">
        <v>7</v>
      </c>
      <c r="T38" s="71">
        <f t="shared" si="3"/>
        <v>0</v>
      </c>
    </row>
    <row r="39" spans="1:24" ht="19.899999999999999" customHeight="1" thickBot="1" x14ac:dyDescent="0.3">
      <c r="A39" s="34">
        <v>258</v>
      </c>
      <c r="B39" s="18" t="s">
        <v>44</v>
      </c>
      <c r="C39" s="14">
        <v>7</v>
      </c>
      <c r="D39" s="14" t="s">
        <v>3</v>
      </c>
      <c r="E39" s="81">
        <v>75</v>
      </c>
      <c r="F39" s="14" t="s">
        <v>5</v>
      </c>
      <c r="G39" s="14" t="s">
        <v>13</v>
      </c>
      <c r="H39" s="14" t="s">
        <v>7</v>
      </c>
      <c r="I39" s="70">
        <f t="shared" ref="I39:I59" si="4">C39*E39</f>
        <v>525</v>
      </c>
      <c r="J39" s="2"/>
      <c r="L39" s="63">
        <v>0</v>
      </c>
      <c r="N39" s="1"/>
      <c r="P39" s="81">
        <v>75</v>
      </c>
      <c r="Q39" s="14" t="s">
        <v>5</v>
      </c>
      <c r="R39" s="14" t="s">
        <v>13</v>
      </c>
      <c r="S39" s="14" t="s">
        <v>7</v>
      </c>
      <c r="T39" s="70">
        <f t="shared" ref="T39:T59" si="5">N39*P39</f>
        <v>0</v>
      </c>
    </row>
    <row r="40" spans="1:24" ht="19.899999999999999" customHeight="1" thickBot="1" x14ac:dyDescent="0.3">
      <c r="A40" s="52">
        <v>269.06</v>
      </c>
      <c r="B40" s="36" t="s">
        <v>45</v>
      </c>
      <c r="C40" s="37">
        <v>150</v>
      </c>
      <c r="D40" s="37" t="s">
        <v>3</v>
      </c>
      <c r="E40" s="110">
        <v>35</v>
      </c>
      <c r="F40" s="37" t="s">
        <v>5</v>
      </c>
      <c r="G40" s="37" t="s">
        <v>41</v>
      </c>
      <c r="H40" s="37" t="s">
        <v>7</v>
      </c>
      <c r="I40" s="71">
        <f t="shared" si="4"/>
        <v>5250</v>
      </c>
      <c r="J40" s="2"/>
      <c r="L40" s="63">
        <v>0</v>
      </c>
      <c r="N40" s="1"/>
      <c r="P40" s="92">
        <v>35</v>
      </c>
      <c r="Q40" s="37" t="s">
        <v>5</v>
      </c>
      <c r="R40" s="37" t="s">
        <v>41</v>
      </c>
      <c r="S40" s="37" t="s">
        <v>7</v>
      </c>
      <c r="T40" s="71">
        <f t="shared" si="5"/>
        <v>0</v>
      </c>
    </row>
    <row r="41" spans="1:24" ht="19.899999999999999" customHeight="1" thickBot="1" x14ac:dyDescent="0.3">
      <c r="A41" s="34">
        <v>269.08</v>
      </c>
      <c r="B41" s="18" t="s">
        <v>46</v>
      </c>
      <c r="C41" s="14">
        <v>50</v>
      </c>
      <c r="D41" s="14" t="s">
        <v>3</v>
      </c>
      <c r="E41" s="111">
        <v>40</v>
      </c>
      <c r="F41" s="14" t="s">
        <v>5</v>
      </c>
      <c r="G41" s="14" t="s">
        <v>41</v>
      </c>
      <c r="H41" s="14" t="s">
        <v>7</v>
      </c>
      <c r="I41" s="70">
        <f t="shared" si="4"/>
        <v>2000</v>
      </c>
      <c r="J41" s="2"/>
      <c r="L41" s="63">
        <v>0</v>
      </c>
      <c r="N41" s="1"/>
      <c r="P41" s="93">
        <v>40</v>
      </c>
      <c r="Q41" s="14" t="s">
        <v>5</v>
      </c>
      <c r="R41" s="14" t="s">
        <v>41</v>
      </c>
      <c r="S41" s="14" t="s">
        <v>7</v>
      </c>
      <c r="T41" s="70">
        <f t="shared" si="5"/>
        <v>0</v>
      </c>
    </row>
    <row r="42" spans="1:24" ht="20.45" customHeight="1" thickBot="1" x14ac:dyDescent="0.3">
      <c r="A42" s="52">
        <v>357</v>
      </c>
      <c r="B42" s="36" t="s">
        <v>47</v>
      </c>
      <c r="C42" s="37">
        <v>20</v>
      </c>
      <c r="D42" s="37" t="s">
        <v>3</v>
      </c>
      <c r="E42" s="110">
        <v>225</v>
      </c>
      <c r="F42" s="37" t="s">
        <v>5</v>
      </c>
      <c r="G42" s="37" t="s">
        <v>23</v>
      </c>
      <c r="H42" s="37" t="s">
        <v>7</v>
      </c>
      <c r="I42" s="71">
        <f t="shared" si="4"/>
        <v>4500</v>
      </c>
      <c r="J42" s="2"/>
      <c r="L42" s="63">
        <v>74</v>
      </c>
      <c r="N42" s="1"/>
      <c r="P42" s="92">
        <v>225</v>
      </c>
      <c r="Q42" s="37" t="s">
        <v>5</v>
      </c>
      <c r="R42" s="37" t="s">
        <v>23</v>
      </c>
      <c r="S42" s="37" t="s">
        <v>7</v>
      </c>
      <c r="T42" s="71">
        <f t="shared" si="5"/>
        <v>0</v>
      </c>
    </row>
    <row r="43" spans="1:24" ht="19.899999999999999" customHeight="1" thickBot="1" x14ac:dyDescent="0.3">
      <c r="A43" s="34">
        <v>358.1</v>
      </c>
      <c r="B43" s="18" t="s">
        <v>48</v>
      </c>
      <c r="C43" s="14">
        <v>20</v>
      </c>
      <c r="D43" s="14" t="s">
        <v>3</v>
      </c>
      <c r="E43" s="111">
        <v>225</v>
      </c>
      <c r="F43" s="14" t="s">
        <v>5</v>
      </c>
      <c r="G43" s="14" t="s">
        <v>23</v>
      </c>
      <c r="H43" s="14" t="s">
        <v>7</v>
      </c>
      <c r="I43" s="70">
        <f t="shared" si="4"/>
        <v>4500</v>
      </c>
      <c r="J43" s="2"/>
      <c r="L43" s="63">
        <v>243</v>
      </c>
      <c r="N43" s="1"/>
      <c r="P43" s="93">
        <v>225</v>
      </c>
      <c r="Q43" s="14" t="s">
        <v>5</v>
      </c>
      <c r="R43" s="14" t="s">
        <v>23</v>
      </c>
      <c r="S43" s="14" t="s">
        <v>7</v>
      </c>
      <c r="T43" s="70">
        <f t="shared" si="5"/>
        <v>0</v>
      </c>
    </row>
    <row r="44" spans="1:24" ht="19.899999999999999" customHeight="1" thickBot="1" x14ac:dyDescent="0.3">
      <c r="A44" s="55">
        <v>358.2</v>
      </c>
      <c r="B44" s="44" t="s">
        <v>49</v>
      </c>
      <c r="C44" s="45">
        <v>30</v>
      </c>
      <c r="D44" s="45" t="s">
        <v>3</v>
      </c>
      <c r="E44" s="112">
        <v>225</v>
      </c>
      <c r="F44" s="45" t="s">
        <v>5</v>
      </c>
      <c r="G44" s="45" t="s">
        <v>23</v>
      </c>
      <c r="H44" s="45" t="s">
        <v>7</v>
      </c>
      <c r="I44" s="71">
        <f t="shared" si="4"/>
        <v>6750</v>
      </c>
      <c r="L44" s="63">
        <v>0</v>
      </c>
      <c r="N44" s="1"/>
      <c r="P44" s="96">
        <v>225</v>
      </c>
      <c r="Q44" s="45" t="s">
        <v>5</v>
      </c>
      <c r="R44" s="45" t="s">
        <v>23</v>
      </c>
      <c r="S44" s="45" t="s">
        <v>7</v>
      </c>
      <c r="T44" s="71">
        <f t="shared" si="5"/>
        <v>0</v>
      </c>
    </row>
    <row r="45" spans="1:24" ht="19.899999999999999" customHeight="1" thickBot="1" x14ac:dyDescent="0.3">
      <c r="A45" s="34">
        <v>381</v>
      </c>
      <c r="B45" s="18" t="s">
        <v>50</v>
      </c>
      <c r="C45" s="14">
        <v>30</v>
      </c>
      <c r="D45" s="14" t="s">
        <v>3</v>
      </c>
      <c r="E45" s="81">
        <v>150</v>
      </c>
      <c r="F45" s="14" t="s">
        <v>5</v>
      </c>
      <c r="G45" s="14" t="s">
        <v>23</v>
      </c>
      <c r="H45" s="14" t="s">
        <v>7</v>
      </c>
      <c r="I45" s="70">
        <f t="shared" si="4"/>
        <v>4500</v>
      </c>
      <c r="J45" s="2"/>
      <c r="L45" s="63">
        <v>10</v>
      </c>
      <c r="N45" s="1"/>
      <c r="P45" s="81">
        <v>225</v>
      </c>
      <c r="Q45" s="14" t="s">
        <v>5</v>
      </c>
      <c r="R45" s="14" t="s">
        <v>23</v>
      </c>
      <c r="S45" s="14" t="s">
        <v>7</v>
      </c>
      <c r="T45" s="70">
        <f t="shared" si="5"/>
        <v>0</v>
      </c>
    </row>
    <row r="46" spans="1:24" ht="19.899999999999999" customHeight="1" thickBot="1" x14ac:dyDescent="0.3">
      <c r="A46" s="55">
        <v>381.3</v>
      </c>
      <c r="B46" s="44" t="s">
        <v>51</v>
      </c>
      <c r="C46" s="45">
        <v>60</v>
      </c>
      <c r="D46" s="45" t="s">
        <v>3</v>
      </c>
      <c r="E46" s="85">
        <v>150</v>
      </c>
      <c r="F46" s="45" t="s">
        <v>5</v>
      </c>
      <c r="G46" s="45" t="s">
        <v>23</v>
      </c>
      <c r="H46" s="45" t="s">
        <v>7</v>
      </c>
      <c r="I46" s="71">
        <f t="shared" si="4"/>
        <v>9000</v>
      </c>
      <c r="J46" s="2"/>
      <c r="L46" s="63">
        <v>76</v>
      </c>
      <c r="N46" s="1"/>
      <c r="P46" s="85">
        <v>225</v>
      </c>
      <c r="Q46" s="45" t="s">
        <v>5</v>
      </c>
      <c r="R46" s="45" t="s">
        <v>23</v>
      </c>
      <c r="S46" s="45" t="s">
        <v>7</v>
      </c>
      <c r="T46" s="71">
        <f t="shared" si="5"/>
        <v>0</v>
      </c>
    </row>
    <row r="47" spans="1:24" ht="19.899999999999999" customHeight="1" thickBot="1" x14ac:dyDescent="0.3">
      <c r="A47" s="34">
        <v>402</v>
      </c>
      <c r="B47" s="18" t="s">
        <v>52</v>
      </c>
      <c r="C47" s="14">
        <v>13</v>
      </c>
      <c r="D47" s="14" t="s">
        <v>3</v>
      </c>
      <c r="E47" s="81">
        <v>75</v>
      </c>
      <c r="F47" s="14" t="s">
        <v>5</v>
      </c>
      <c r="G47" s="14" t="s">
        <v>10</v>
      </c>
      <c r="H47" s="14" t="s">
        <v>7</v>
      </c>
      <c r="I47" s="70">
        <f t="shared" si="4"/>
        <v>975</v>
      </c>
      <c r="J47" s="2"/>
      <c r="L47" s="61">
        <v>0</v>
      </c>
      <c r="N47" s="1"/>
      <c r="P47" s="81">
        <v>75</v>
      </c>
      <c r="Q47" s="14" t="s">
        <v>5</v>
      </c>
      <c r="R47" s="14" t="s">
        <v>10</v>
      </c>
      <c r="S47" s="14" t="s">
        <v>7</v>
      </c>
      <c r="T47" s="70">
        <f t="shared" si="5"/>
        <v>0</v>
      </c>
    </row>
    <row r="48" spans="1:24" ht="19.899999999999999" customHeight="1" thickBot="1" x14ac:dyDescent="0.3">
      <c r="A48" s="53">
        <v>402.12</v>
      </c>
      <c r="B48" s="3" t="s">
        <v>53</v>
      </c>
      <c r="C48" s="30">
        <v>13</v>
      </c>
      <c r="D48" s="30" t="s">
        <v>3</v>
      </c>
      <c r="E48" s="83">
        <v>70</v>
      </c>
      <c r="F48" s="30" t="s">
        <v>5</v>
      </c>
      <c r="G48" s="30" t="s">
        <v>10</v>
      </c>
      <c r="H48" s="40" t="s">
        <v>7</v>
      </c>
      <c r="I48" s="71">
        <f t="shared" si="4"/>
        <v>910</v>
      </c>
      <c r="J48" s="2"/>
      <c r="L48" s="61">
        <v>0</v>
      </c>
      <c r="N48" s="1"/>
      <c r="P48" s="83">
        <v>70</v>
      </c>
      <c r="Q48" s="30" t="s">
        <v>5</v>
      </c>
      <c r="R48" s="30" t="s">
        <v>10</v>
      </c>
      <c r="S48" s="40" t="s">
        <v>7</v>
      </c>
      <c r="T48" s="71">
        <f t="shared" si="5"/>
        <v>0</v>
      </c>
    </row>
    <row r="49" spans="1:20" ht="19.899999999999999" customHeight="1" thickBot="1" x14ac:dyDescent="0.3">
      <c r="A49" s="34">
        <v>403</v>
      </c>
      <c r="B49" s="18" t="s">
        <v>54</v>
      </c>
      <c r="C49" s="14">
        <v>0</v>
      </c>
      <c r="D49" s="14" t="s">
        <v>3</v>
      </c>
      <c r="E49" s="111">
        <v>12</v>
      </c>
      <c r="F49" s="14" t="s">
        <v>5</v>
      </c>
      <c r="G49" s="14" t="s">
        <v>13</v>
      </c>
      <c r="H49" s="46"/>
      <c r="I49" s="70">
        <f t="shared" si="4"/>
        <v>0</v>
      </c>
      <c r="J49" s="2"/>
      <c r="L49" s="61">
        <v>0</v>
      </c>
      <c r="N49" s="1"/>
      <c r="P49" s="93">
        <v>12</v>
      </c>
      <c r="Q49" s="14" t="s">
        <v>5</v>
      </c>
      <c r="R49" s="14" t="s">
        <v>13</v>
      </c>
      <c r="S49" s="46"/>
      <c r="T49" s="102">
        <f t="shared" si="5"/>
        <v>0</v>
      </c>
    </row>
    <row r="50" spans="1:20" ht="19.899999999999999" customHeight="1" thickBot="1" x14ac:dyDescent="0.3">
      <c r="A50" s="53">
        <v>403.1</v>
      </c>
      <c r="B50" s="3" t="s">
        <v>55</v>
      </c>
      <c r="C50" s="30">
        <v>18</v>
      </c>
      <c r="D50" s="30" t="s">
        <v>3</v>
      </c>
      <c r="E50" s="79">
        <v>23</v>
      </c>
      <c r="F50" s="30" t="s">
        <v>5</v>
      </c>
      <c r="G50" s="30" t="s">
        <v>56</v>
      </c>
      <c r="H50" s="30" t="s">
        <v>7</v>
      </c>
      <c r="I50" s="71">
        <f t="shared" si="4"/>
        <v>414</v>
      </c>
      <c r="J50" s="2"/>
      <c r="L50" s="61">
        <v>0</v>
      </c>
      <c r="N50" s="1"/>
      <c r="P50" s="79">
        <v>23</v>
      </c>
      <c r="Q50" s="30" t="s">
        <v>5</v>
      </c>
      <c r="R50" s="30" t="s">
        <v>56</v>
      </c>
      <c r="S50" s="30" t="s">
        <v>7</v>
      </c>
      <c r="T50" s="71">
        <f t="shared" si="5"/>
        <v>0</v>
      </c>
    </row>
    <row r="51" spans="1:20" ht="19.899999999999999" customHeight="1" thickBot="1" x14ac:dyDescent="0.3">
      <c r="A51" s="34">
        <v>420</v>
      </c>
      <c r="B51" s="18" t="s">
        <v>57</v>
      </c>
      <c r="C51" s="14">
        <v>0</v>
      </c>
      <c r="D51" s="14" t="s">
        <v>3</v>
      </c>
      <c r="E51" s="111">
        <v>100</v>
      </c>
      <c r="F51" s="14" t="s">
        <v>5</v>
      </c>
      <c r="G51" s="14" t="s">
        <v>56</v>
      </c>
      <c r="H51" s="14"/>
      <c r="I51" s="70">
        <f t="shared" si="4"/>
        <v>0</v>
      </c>
      <c r="J51" s="2"/>
      <c r="L51" s="61">
        <v>0</v>
      </c>
      <c r="N51" s="1"/>
      <c r="P51" s="81">
        <v>100</v>
      </c>
      <c r="Q51" s="14" t="s">
        <v>5</v>
      </c>
      <c r="R51" s="14" t="s">
        <v>56</v>
      </c>
      <c r="S51" s="19"/>
      <c r="T51" s="102">
        <f t="shared" si="5"/>
        <v>0</v>
      </c>
    </row>
    <row r="52" spans="1:20" ht="19.899999999999999" customHeight="1" thickBot="1" x14ac:dyDescent="0.3">
      <c r="A52" s="52">
        <v>440</v>
      </c>
      <c r="B52" s="36" t="s">
        <v>58</v>
      </c>
      <c r="C52" s="37">
        <v>27</v>
      </c>
      <c r="D52" s="37" t="s">
        <v>3</v>
      </c>
      <c r="E52" s="110">
        <v>0.41</v>
      </c>
      <c r="F52" s="37" t="s">
        <v>5</v>
      </c>
      <c r="G52" s="37" t="s">
        <v>59</v>
      </c>
      <c r="H52" s="37" t="s">
        <v>7</v>
      </c>
      <c r="I52" s="71">
        <f t="shared" si="4"/>
        <v>11.069999999999999</v>
      </c>
      <c r="J52" s="2"/>
      <c r="L52" s="61">
        <v>0</v>
      </c>
      <c r="N52" s="1"/>
      <c r="P52" s="79">
        <v>0.41</v>
      </c>
      <c r="Q52" s="30" t="s">
        <v>5</v>
      </c>
      <c r="R52" s="30" t="s">
        <v>59</v>
      </c>
      <c r="S52" s="30" t="s">
        <v>7</v>
      </c>
      <c r="T52" s="71">
        <f t="shared" si="5"/>
        <v>0</v>
      </c>
    </row>
    <row r="53" spans="1:20" ht="19.899999999999999" customHeight="1" thickBot="1" x14ac:dyDescent="0.3">
      <c r="A53" s="34">
        <v>443</v>
      </c>
      <c r="B53" s="18" t="s">
        <v>61</v>
      </c>
      <c r="C53" s="14">
        <v>1</v>
      </c>
      <c r="D53" s="14" t="s">
        <v>3</v>
      </c>
      <c r="E53" s="111">
        <v>62.93</v>
      </c>
      <c r="F53" s="14" t="s">
        <v>5</v>
      </c>
      <c r="G53" s="14" t="s">
        <v>62</v>
      </c>
      <c r="H53" s="14" t="s">
        <v>7</v>
      </c>
      <c r="I53" s="70">
        <f t="shared" si="4"/>
        <v>62.93</v>
      </c>
      <c r="J53" s="2"/>
      <c r="L53" s="61">
        <v>0</v>
      </c>
      <c r="N53" s="1"/>
      <c r="P53" s="79">
        <v>62.93</v>
      </c>
      <c r="Q53" s="30" t="s">
        <v>5</v>
      </c>
      <c r="R53" s="30" t="s">
        <v>62</v>
      </c>
      <c r="S53" s="35" t="s">
        <v>7</v>
      </c>
      <c r="T53" s="71">
        <f t="shared" si="5"/>
        <v>0</v>
      </c>
    </row>
    <row r="56" spans="1:20" x14ac:dyDescent="0.25">
      <c r="A56" s="58" t="s">
        <v>0</v>
      </c>
      <c r="B56" s="58" t="s">
        <v>1</v>
      </c>
      <c r="C56" s="58" t="s">
        <v>2</v>
      </c>
      <c r="D56" s="58" t="s">
        <v>3</v>
      </c>
      <c r="E56" s="75" t="s">
        <v>4</v>
      </c>
      <c r="F56" s="58" t="s">
        <v>5</v>
      </c>
      <c r="G56" s="58" t="s">
        <v>6</v>
      </c>
      <c r="H56" s="58" t="s">
        <v>7</v>
      </c>
      <c r="I56" s="69" t="s">
        <v>8</v>
      </c>
      <c r="N56" s="59"/>
      <c r="P56" s="75" t="s">
        <v>4</v>
      </c>
      <c r="Q56" s="58" t="s">
        <v>5</v>
      </c>
      <c r="R56" s="58" t="s">
        <v>6</v>
      </c>
      <c r="S56" s="58" t="s">
        <v>7</v>
      </c>
      <c r="T56" s="69" t="s">
        <v>8</v>
      </c>
    </row>
    <row r="57" spans="1:20" ht="15.75" thickBot="1" x14ac:dyDescent="0.3">
      <c r="A57" s="58"/>
      <c r="B57" s="58"/>
      <c r="C57" s="58"/>
      <c r="D57" s="58"/>
      <c r="E57" s="75"/>
      <c r="F57" s="58"/>
      <c r="G57" s="58"/>
      <c r="H57" s="58"/>
      <c r="I57" s="69"/>
      <c r="N57" s="59"/>
      <c r="P57" s="75"/>
      <c r="Q57" s="58"/>
      <c r="R57" s="58"/>
      <c r="S57" s="58"/>
      <c r="T57" s="69"/>
    </row>
    <row r="58" spans="1:20" ht="19.899999999999999" customHeight="1" thickBot="1" x14ac:dyDescent="0.3">
      <c r="A58" s="52">
        <v>460</v>
      </c>
      <c r="B58" s="36" t="s">
        <v>63</v>
      </c>
      <c r="C58" s="37">
        <v>4750</v>
      </c>
      <c r="D58" s="37" t="s">
        <v>3</v>
      </c>
      <c r="E58" s="110">
        <v>85</v>
      </c>
      <c r="F58" s="37" t="s">
        <v>5</v>
      </c>
      <c r="G58" s="37" t="s">
        <v>56</v>
      </c>
      <c r="H58" s="37" t="s">
        <v>7</v>
      </c>
      <c r="I58" s="121">
        <f>C58*E58</f>
        <v>403750</v>
      </c>
      <c r="J58" s="2"/>
      <c r="L58" s="63">
        <v>8615.77</v>
      </c>
      <c r="N58" s="1"/>
      <c r="P58" s="93">
        <v>85</v>
      </c>
      <c r="Q58" s="14" t="s">
        <v>5</v>
      </c>
      <c r="R58" s="14" t="s">
        <v>56</v>
      </c>
      <c r="S58" s="14" t="s">
        <v>7</v>
      </c>
      <c r="T58" s="70">
        <f>N58*P58</f>
        <v>0</v>
      </c>
    </row>
    <row r="59" spans="1:20" ht="19.899999999999999" customHeight="1" thickBot="1" x14ac:dyDescent="0.3">
      <c r="A59" s="34">
        <v>464</v>
      </c>
      <c r="B59" s="18" t="s">
        <v>64</v>
      </c>
      <c r="C59" s="14">
        <v>600</v>
      </c>
      <c r="D59" s="14" t="s">
        <v>3</v>
      </c>
      <c r="E59" s="81">
        <v>6.3</v>
      </c>
      <c r="F59" s="14" t="s">
        <v>5</v>
      </c>
      <c r="G59" s="14" t="s">
        <v>60</v>
      </c>
      <c r="H59" s="14" t="s">
        <v>7</v>
      </c>
      <c r="I59" s="70">
        <f t="shared" si="4"/>
        <v>3780</v>
      </c>
      <c r="J59" s="2"/>
      <c r="L59" s="63">
        <v>8427.01</v>
      </c>
      <c r="N59" s="1"/>
      <c r="P59" s="94">
        <v>6.3</v>
      </c>
      <c r="Q59" s="30" t="s">
        <v>5</v>
      </c>
      <c r="R59" s="30" t="s">
        <v>60</v>
      </c>
      <c r="S59" s="30" t="s">
        <v>7</v>
      </c>
      <c r="T59" s="71">
        <f t="shared" si="5"/>
        <v>0</v>
      </c>
    </row>
    <row r="60" spans="1:20" ht="19.899999999999999" customHeight="1" thickBot="1" x14ac:dyDescent="0.3">
      <c r="A60" s="52">
        <v>464.5</v>
      </c>
      <c r="B60" s="36" t="s">
        <v>65</v>
      </c>
      <c r="C60" s="37">
        <v>10</v>
      </c>
      <c r="D60" s="37" t="s">
        <v>3</v>
      </c>
      <c r="E60" s="110">
        <v>2.0499999999999998</v>
      </c>
      <c r="F60" s="37" t="s">
        <v>5</v>
      </c>
      <c r="G60" s="37" t="s">
        <v>41</v>
      </c>
      <c r="H60" s="37" t="s">
        <v>7</v>
      </c>
      <c r="I60" s="71">
        <f t="shared" ref="I60:I72" si="6">C60*E60</f>
        <v>20.5</v>
      </c>
      <c r="J60" s="2"/>
      <c r="L60" s="63">
        <v>0</v>
      </c>
      <c r="N60" s="1"/>
      <c r="P60" s="93">
        <v>2.0499999999999998</v>
      </c>
      <c r="Q60" s="14" t="s">
        <v>5</v>
      </c>
      <c r="R60" s="14" t="s">
        <v>41</v>
      </c>
      <c r="S60" s="14" t="s">
        <v>7</v>
      </c>
      <c r="T60" s="102">
        <f t="shared" ref="T60:T72" si="7">N60*P60</f>
        <v>0</v>
      </c>
    </row>
    <row r="61" spans="1:20" ht="19.899999999999999" customHeight="1" thickBot="1" x14ac:dyDescent="0.3">
      <c r="A61" s="34">
        <v>472</v>
      </c>
      <c r="B61" s="18" t="s">
        <v>66</v>
      </c>
      <c r="C61" s="14">
        <v>150</v>
      </c>
      <c r="D61" s="14" t="s">
        <v>3</v>
      </c>
      <c r="E61" s="111">
        <v>225</v>
      </c>
      <c r="F61" s="14" t="s">
        <v>5</v>
      </c>
      <c r="G61" s="14" t="s">
        <v>56</v>
      </c>
      <c r="H61" s="14" t="s">
        <v>7</v>
      </c>
      <c r="I61" s="70">
        <f t="shared" si="6"/>
        <v>33750</v>
      </c>
      <c r="J61" s="2"/>
      <c r="L61" s="63">
        <v>430.33</v>
      </c>
      <c r="N61" s="1"/>
      <c r="P61" s="83">
        <v>225</v>
      </c>
      <c r="Q61" s="37" t="s">
        <v>5</v>
      </c>
      <c r="R61" s="37" t="s">
        <v>56</v>
      </c>
      <c r="S61" s="37" t="s">
        <v>7</v>
      </c>
      <c r="T61" s="71">
        <f t="shared" si="7"/>
        <v>0</v>
      </c>
    </row>
    <row r="62" spans="1:20" ht="19.899999999999999" customHeight="1" thickBot="1" x14ac:dyDescent="0.3">
      <c r="A62" s="52">
        <v>472.4</v>
      </c>
      <c r="B62" s="36" t="s">
        <v>67</v>
      </c>
      <c r="C62" s="37">
        <v>10</v>
      </c>
      <c r="D62" s="37" t="s">
        <v>3</v>
      </c>
      <c r="E62" s="110">
        <v>80</v>
      </c>
      <c r="F62" s="37" t="s">
        <v>5</v>
      </c>
      <c r="G62" s="37" t="s">
        <v>13</v>
      </c>
      <c r="H62" s="37" t="s">
        <v>7</v>
      </c>
      <c r="I62" s="71">
        <f t="shared" si="6"/>
        <v>800</v>
      </c>
      <c r="J62" s="2"/>
      <c r="L62" s="63">
        <v>0</v>
      </c>
      <c r="N62" s="1"/>
      <c r="P62" s="94">
        <v>80</v>
      </c>
      <c r="Q62" s="30" t="s">
        <v>5</v>
      </c>
      <c r="R62" s="30" t="s">
        <v>13</v>
      </c>
      <c r="S62" s="30" t="s">
        <v>7</v>
      </c>
      <c r="T62" s="72">
        <f t="shared" si="7"/>
        <v>0</v>
      </c>
    </row>
    <row r="63" spans="1:20" ht="19.899999999999999" customHeight="1" thickBot="1" x14ac:dyDescent="0.3">
      <c r="A63" s="34">
        <v>483.5</v>
      </c>
      <c r="B63" s="18" t="s">
        <v>68</v>
      </c>
      <c r="C63" s="14">
        <v>1800</v>
      </c>
      <c r="D63" s="14" t="s">
        <v>3</v>
      </c>
      <c r="E63" s="111">
        <v>2.1</v>
      </c>
      <c r="F63" s="14" t="s">
        <v>5</v>
      </c>
      <c r="G63" s="14" t="s">
        <v>41</v>
      </c>
      <c r="H63" s="14" t="s">
        <v>7</v>
      </c>
      <c r="I63" s="70">
        <f t="shared" si="6"/>
        <v>3780</v>
      </c>
      <c r="J63" s="2"/>
      <c r="L63" s="63">
        <v>10305</v>
      </c>
      <c r="N63" s="1"/>
      <c r="P63" s="93">
        <v>2.1</v>
      </c>
      <c r="Q63" s="14" t="s">
        <v>5</v>
      </c>
      <c r="R63" s="14" t="s">
        <v>41</v>
      </c>
      <c r="S63" s="14" t="s">
        <v>7</v>
      </c>
      <c r="T63" s="70">
        <f t="shared" si="7"/>
        <v>0</v>
      </c>
    </row>
    <row r="64" spans="1:20" ht="19.899999999999999" customHeight="1" thickBot="1" x14ac:dyDescent="0.3">
      <c r="A64" s="55">
        <v>504</v>
      </c>
      <c r="B64" s="44" t="s">
        <v>69</v>
      </c>
      <c r="C64" s="45">
        <v>1800</v>
      </c>
      <c r="D64" s="45" t="s">
        <v>3</v>
      </c>
      <c r="E64" s="112">
        <v>55</v>
      </c>
      <c r="F64" s="45" t="s">
        <v>5</v>
      </c>
      <c r="G64" s="45" t="s">
        <v>41</v>
      </c>
      <c r="H64" s="45" t="s">
        <v>7</v>
      </c>
      <c r="I64" s="71">
        <f t="shared" si="6"/>
        <v>99000</v>
      </c>
      <c r="J64" s="2"/>
      <c r="L64" s="63">
        <v>2781</v>
      </c>
      <c r="N64" s="1"/>
      <c r="P64" s="79">
        <v>55</v>
      </c>
      <c r="Q64" s="30" t="s">
        <v>5</v>
      </c>
      <c r="R64" s="30" t="s">
        <v>41</v>
      </c>
      <c r="S64" s="40" t="s">
        <v>7</v>
      </c>
      <c r="T64" s="71">
        <f t="shared" si="7"/>
        <v>0</v>
      </c>
    </row>
    <row r="65" spans="1:20" ht="19.899999999999999" customHeight="1" thickBot="1" x14ac:dyDescent="0.3">
      <c r="A65" s="34">
        <v>504.1</v>
      </c>
      <c r="B65" s="18" t="s">
        <v>70</v>
      </c>
      <c r="C65" s="14">
        <v>300</v>
      </c>
      <c r="D65" s="14" t="s">
        <v>3</v>
      </c>
      <c r="E65" s="81">
        <v>70</v>
      </c>
      <c r="F65" s="14" t="s">
        <v>5</v>
      </c>
      <c r="G65" s="14" t="s">
        <v>41</v>
      </c>
      <c r="H65" s="14" t="s">
        <v>7</v>
      </c>
      <c r="I65" s="70">
        <f t="shared" si="6"/>
        <v>21000</v>
      </c>
      <c r="J65" s="2"/>
      <c r="L65" s="63">
        <v>10</v>
      </c>
      <c r="N65" s="1"/>
      <c r="P65" s="81">
        <v>70</v>
      </c>
      <c r="Q65" s="14" t="s">
        <v>5</v>
      </c>
      <c r="R65" s="14" t="s">
        <v>41</v>
      </c>
      <c r="S65" s="39" t="s">
        <v>7</v>
      </c>
      <c r="T65" s="70">
        <f t="shared" si="7"/>
        <v>0</v>
      </c>
    </row>
    <row r="66" spans="1:20" ht="19.899999999999999" customHeight="1" thickBot="1" x14ac:dyDescent="0.3">
      <c r="A66" s="55">
        <v>506</v>
      </c>
      <c r="B66" s="44" t="s">
        <v>71</v>
      </c>
      <c r="C66" s="45">
        <v>25</v>
      </c>
      <c r="D66" s="45" t="s">
        <v>3</v>
      </c>
      <c r="E66" s="85">
        <v>50</v>
      </c>
      <c r="F66" s="45" t="s">
        <v>5</v>
      </c>
      <c r="G66" s="45" t="s">
        <v>41</v>
      </c>
      <c r="H66" s="45"/>
      <c r="I66" s="71">
        <f t="shared" si="6"/>
        <v>1250</v>
      </c>
      <c r="J66" s="2"/>
      <c r="L66" s="63">
        <v>0</v>
      </c>
      <c r="N66" s="1"/>
      <c r="P66" s="79">
        <v>50</v>
      </c>
      <c r="Q66" s="3" t="s">
        <v>5</v>
      </c>
      <c r="R66" s="30" t="s">
        <v>41</v>
      </c>
      <c r="S66" s="49"/>
      <c r="T66" s="71">
        <f t="shared" si="7"/>
        <v>0</v>
      </c>
    </row>
    <row r="67" spans="1:20" ht="19.899999999999999" customHeight="1" thickBot="1" x14ac:dyDescent="0.3">
      <c r="A67" s="34">
        <v>509</v>
      </c>
      <c r="B67" s="18" t="s">
        <v>72</v>
      </c>
      <c r="C67" s="14">
        <v>200</v>
      </c>
      <c r="D67" s="14" t="s">
        <v>3</v>
      </c>
      <c r="E67" s="81">
        <v>55.08</v>
      </c>
      <c r="F67" s="14" t="s">
        <v>5</v>
      </c>
      <c r="G67" s="14" t="s">
        <v>41</v>
      </c>
      <c r="H67" s="14" t="s">
        <v>7</v>
      </c>
      <c r="I67" s="70">
        <f t="shared" si="6"/>
        <v>11016</v>
      </c>
      <c r="J67" s="2"/>
      <c r="L67" s="63">
        <v>0</v>
      </c>
      <c r="N67" s="1"/>
      <c r="P67" s="79">
        <v>55.08</v>
      </c>
      <c r="Q67" s="36" t="s">
        <v>5</v>
      </c>
      <c r="R67" s="30" t="s">
        <v>41</v>
      </c>
      <c r="S67" s="36" t="s">
        <v>7</v>
      </c>
      <c r="T67" s="71">
        <f t="shared" si="7"/>
        <v>0</v>
      </c>
    </row>
    <row r="68" spans="1:20" ht="19.899999999999999" customHeight="1" thickBot="1" x14ac:dyDescent="0.3">
      <c r="A68" s="52">
        <v>509.1</v>
      </c>
      <c r="B68" s="36" t="s">
        <v>73</v>
      </c>
      <c r="C68" s="37">
        <v>200</v>
      </c>
      <c r="D68" s="37" t="s">
        <v>3</v>
      </c>
      <c r="E68" s="110">
        <v>63.5</v>
      </c>
      <c r="F68" s="37" t="s">
        <v>5</v>
      </c>
      <c r="G68" s="37" t="s">
        <v>41</v>
      </c>
      <c r="H68" s="37" t="s">
        <v>7</v>
      </c>
      <c r="I68" s="71">
        <f t="shared" si="6"/>
        <v>12700</v>
      </c>
      <c r="J68" s="2"/>
      <c r="L68" s="63">
        <v>78.5</v>
      </c>
      <c r="N68" s="1"/>
      <c r="P68" s="81">
        <v>63.5</v>
      </c>
      <c r="Q68" s="14" t="s">
        <v>5</v>
      </c>
      <c r="R68" s="14" t="s">
        <v>41</v>
      </c>
      <c r="S68" s="14" t="s">
        <v>7</v>
      </c>
      <c r="T68" s="70">
        <f t="shared" si="7"/>
        <v>0</v>
      </c>
    </row>
    <row r="69" spans="1:20" ht="19.899999999999999" customHeight="1" thickBot="1" x14ac:dyDescent="0.3">
      <c r="A69" s="34">
        <v>511.1</v>
      </c>
      <c r="B69" s="18" t="s">
        <v>74</v>
      </c>
      <c r="C69" s="14">
        <v>25</v>
      </c>
      <c r="D69" s="14" t="s">
        <v>3</v>
      </c>
      <c r="E69" s="111">
        <v>45</v>
      </c>
      <c r="F69" s="14" t="s">
        <v>5</v>
      </c>
      <c r="G69" s="14" t="s">
        <v>41</v>
      </c>
      <c r="H69" s="14" t="s">
        <v>7</v>
      </c>
      <c r="I69" s="70">
        <f t="shared" si="6"/>
        <v>1125</v>
      </c>
      <c r="J69" s="2"/>
      <c r="L69" s="63">
        <v>0</v>
      </c>
      <c r="N69" s="1"/>
      <c r="P69" s="79">
        <v>45</v>
      </c>
      <c r="Q69" s="37" t="s">
        <v>5</v>
      </c>
      <c r="R69" s="30" t="s">
        <v>41</v>
      </c>
      <c r="S69" s="37" t="s">
        <v>7</v>
      </c>
      <c r="T69" s="71">
        <f t="shared" si="7"/>
        <v>0</v>
      </c>
    </row>
    <row r="70" spans="1:20" ht="19.899999999999999" customHeight="1" thickBot="1" x14ac:dyDescent="0.3">
      <c r="A70" s="52">
        <v>516</v>
      </c>
      <c r="B70" s="36" t="s">
        <v>75</v>
      </c>
      <c r="C70" s="37">
        <v>80</v>
      </c>
      <c r="D70" s="37" t="s">
        <v>3</v>
      </c>
      <c r="E70" s="110">
        <v>339</v>
      </c>
      <c r="F70" s="37" t="s">
        <v>5</v>
      </c>
      <c r="G70" s="37" t="s">
        <v>23</v>
      </c>
      <c r="H70" s="37" t="s">
        <v>7</v>
      </c>
      <c r="I70" s="71">
        <f t="shared" si="6"/>
        <v>27120</v>
      </c>
      <c r="J70" s="2"/>
      <c r="L70" s="63">
        <v>62</v>
      </c>
      <c r="N70" s="1"/>
      <c r="P70" s="81">
        <v>339</v>
      </c>
      <c r="Q70" s="14" t="s">
        <v>5</v>
      </c>
      <c r="R70" s="14" t="s">
        <v>23</v>
      </c>
      <c r="S70" s="14" t="s">
        <v>7</v>
      </c>
      <c r="T70" s="70">
        <f t="shared" si="7"/>
        <v>0</v>
      </c>
    </row>
    <row r="71" spans="1:20" ht="19.899999999999999" customHeight="1" thickBot="1" x14ac:dyDescent="0.3">
      <c r="A71" s="34">
        <v>570.20000000000005</v>
      </c>
      <c r="B71" s="18" t="s">
        <v>76</v>
      </c>
      <c r="C71" s="14">
        <v>1000</v>
      </c>
      <c r="D71" s="14" t="s">
        <v>3</v>
      </c>
      <c r="E71" s="111">
        <v>27</v>
      </c>
      <c r="F71" s="14" t="s">
        <v>5</v>
      </c>
      <c r="G71" s="14" t="s">
        <v>41</v>
      </c>
      <c r="H71" s="14" t="s">
        <v>7</v>
      </c>
      <c r="I71" s="70">
        <f t="shared" si="6"/>
        <v>27000</v>
      </c>
      <c r="J71" s="2"/>
      <c r="L71" s="63">
        <v>0</v>
      </c>
      <c r="N71" s="1"/>
      <c r="P71" s="79">
        <v>27</v>
      </c>
      <c r="Q71" s="30" t="s">
        <v>5</v>
      </c>
      <c r="R71" s="30" t="s">
        <v>41</v>
      </c>
      <c r="S71" s="30" t="s">
        <v>7</v>
      </c>
      <c r="T71" s="71">
        <f t="shared" si="7"/>
        <v>0</v>
      </c>
    </row>
    <row r="72" spans="1:20" ht="19.899999999999999" customHeight="1" thickBot="1" x14ac:dyDescent="0.3">
      <c r="A72" s="55">
        <v>580</v>
      </c>
      <c r="B72" s="44" t="s">
        <v>77</v>
      </c>
      <c r="C72" s="45">
        <v>2000</v>
      </c>
      <c r="D72" s="45" t="s">
        <v>3</v>
      </c>
      <c r="E72" s="112">
        <v>30</v>
      </c>
      <c r="F72" s="45" t="s">
        <v>5</v>
      </c>
      <c r="G72" s="45" t="s">
        <v>41</v>
      </c>
      <c r="H72" s="45" t="s">
        <v>7</v>
      </c>
      <c r="I72" s="71">
        <f t="shared" si="6"/>
        <v>60000</v>
      </c>
      <c r="J72" s="2"/>
      <c r="L72" s="61">
        <v>4389</v>
      </c>
      <c r="N72" s="1"/>
      <c r="P72" s="81">
        <v>30</v>
      </c>
      <c r="Q72" s="14" t="s">
        <v>5</v>
      </c>
      <c r="R72" s="14" t="s">
        <v>41</v>
      </c>
      <c r="S72" s="19" t="s">
        <v>7</v>
      </c>
      <c r="T72" s="70">
        <f t="shared" si="7"/>
        <v>0</v>
      </c>
    </row>
    <row r="73" spans="1:20" ht="19.899999999999999" customHeight="1" thickBot="1" x14ac:dyDescent="0.3">
      <c r="A73" s="34">
        <v>582</v>
      </c>
      <c r="B73" s="18" t="s">
        <v>78</v>
      </c>
      <c r="C73" s="14">
        <v>6</v>
      </c>
      <c r="D73" s="14" t="s">
        <v>3</v>
      </c>
      <c r="E73" s="81">
        <v>130</v>
      </c>
      <c r="F73" s="14" t="s">
        <v>5</v>
      </c>
      <c r="G73" s="14" t="s">
        <v>23</v>
      </c>
      <c r="H73" s="14" t="s">
        <v>7</v>
      </c>
      <c r="I73" s="70">
        <f t="shared" ref="I73:I92" si="8">C73*E73</f>
        <v>780</v>
      </c>
      <c r="J73" s="2"/>
      <c r="L73" s="61">
        <v>137</v>
      </c>
      <c r="N73" s="1"/>
      <c r="P73" s="79">
        <v>130</v>
      </c>
      <c r="Q73" s="30" t="s">
        <v>5</v>
      </c>
      <c r="R73" s="30" t="s">
        <v>23</v>
      </c>
      <c r="S73" s="30" t="s">
        <v>7</v>
      </c>
      <c r="T73" s="71">
        <f t="shared" ref="T73:T92" si="9">N73*P73</f>
        <v>0</v>
      </c>
    </row>
    <row r="74" spans="1:20" ht="19.899999999999999" customHeight="1" thickBot="1" x14ac:dyDescent="0.3">
      <c r="A74" s="55">
        <v>594</v>
      </c>
      <c r="B74" s="44" t="s">
        <v>109</v>
      </c>
      <c r="C74" s="45">
        <v>500</v>
      </c>
      <c r="D74" s="45" t="s">
        <v>3</v>
      </c>
      <c r="E74" s="85">
        <v>5</v>
      </c>
      <c r="F74" s="45" t="s">
        <v>5</v>
      </c>
      <c r="G74" s="45" t="s">
        <v>41</v>
      </c>
      <c r="H74" s="45"/>
      <c r="I74" s="71">
        <f t="shared" si="8"/>
        <v>2500</v>
      </c>
      <c r="J74" s="2"/>
      <c r="N74" s="1"/>
      <c r="P74" s="81">
        <v>5</v>
      </c>
      <c r="Q74" s="14" t="s">
        <v>5</v>
      </c>
      <c r="R74" s="14" t="s">
        <v>41</v>
      </c>
      <c r="S74" s="19"/>
      <c r="T74" s="70">
        <f t="shared" si="9"/>
        <v>0</v>
      </c>
    </row>
    <row r="75" spans="1:20" ht="19.899999999999999" customHeight="1" thickBot="1" x14ac:dyDescent="0.3">
      <c r="A75" s="34">
        <v>670</v>
      </c>
      <c r="B75" s="18" t="s">
        <v>79</v>
      </c>
      <c r="C75" s="14">
        <v>0</v>
      </c>
      <c r="D75" s="14" t="s">
        <v>3</v>
      </c>
      <c r="E75" s="81">
        <v>100</v>
      </c>
      <c r="F75" s="14" t="s">
        <v>5</v>
      </c>
      <c r="G75" s="14" t="s">
        <v>41</v>
      </c>
      <c r="H75" s="14"/>
      <c r="I75" s="70">
        <f t="shared" si="8"/>
        <v>0</v>
      </c>
      <c r="J75" s="2"/>
      <c r="L75" s="61">
        <v>0</v>
      </c>
      <c r="N75" s="1"/>
      <c r="P75" s="81">
        <v>100</v>
      </c>
      <c r="Q75" s="14" t="s">
        <v>5</v>
      </c>
      <c r="R75" s="14" t="s">
        <v>41</v>
      </c>
      <c r="S75" s="19"/>
      <c r="T75" s="70">
        <f t="shared" si="9"/>
        <v>0</v>
      </c>
    </row>
    <row r="76" spans="1:20" ht="19.899999999999999" customHeight="1" thickBot="1" x14ac:dyDescent="0.3">
      <c r="A76" s="52">
        <v>697</v>
      </c>
      <c r="B76" s="36" t="s">
        <v>80</v>
      </c>
      <c r="C76" s="37">
        <v>10</v>
      </c>
      <c r="D76" s="37" t="s">
        <v>3</v>
      </c>
      <c r="E76" s="110">
        <v>5</v>
      </c>
      <c r="F76" s="37" t="s">
        <v>5</v>
      </c>
      <c r="G76" s="37" t="s">
        <v>41</v>
      </c>
      <c r="H76" s="37"/>
      <c r="I76" s="71">
        <f t="shared" si="8"/>
        <v>50</v>
      </c>
      <c r="J76" s="2"/>
      <c r="L76" s="61">
        <v>150</v>
      </c>
      <c r="N76" s="1"/>
      <c r="P76" s="79">
        <v>5</v>
      </c>
      <c r="Q76" s="30" t="s">
        <v>5</v>
      </c>
      <c r="R76" s="30" t="s">
        <v>41</v>
      </c>
      <c r="S76" s="30"/>
      <c r="T76" s="71">
        <f t="shared" si="9"/>
        <v>0</v>
      </c>
    </row>
    <row r="77" spans="1:20" ht="19.899999999999999" customHeight="1" thickBot="1" x14ac:dyDescent="0.3">
      <c r="A77" s="34">
        <v>701</v>
      </c>
      <c r="B77" s="18" t="s">
        <v>81</v>
      </c>
      <c r="C77" s="14">
        <v>1100</v>
      </c>
      <c r="D77" s="14" t="s">
        <v>3</v>
      </c>
      <c r="E77" s="111">
        <v>90</v>
      </c>
      <c r="F77" s="14" t="s">
        <v>5</v>
      </c>
      <c r="G77" s="14" t="s">
        <v>13</v>
      </c>
      <c r="H77" s="14" t="s">
        <v>7</v>
      </c>
      <c r="I77" s="70">
        <f t="shared" si="8"/>
        <v>99000</v>
      </c>
      <c r="J77" s="2"/>
      <c r="L77" s="61">
        <v>3434</v>
      </c>
      <c r="N77" s="1"/>
      <c r="P77" s="81">
        <v>90</v>
      </c>
      <c r="Q77" s="14" t="s">
        <v>5</v>
      </c>
      <c r="R77" s="14" t="s">
        <v>13</v>
      </c>
      <c r="S77" s="19" t="s">
        <v>7</v>
      </c>
      <c r="T77" s="70">
        <f t="shared" si="9"/>
        <v>0</v>
      </c>
    </row>
    <row r="78" spans="1:20" ht="19.899999999999999" customHeight="1" thickBot="1" x14ac:dyDescent="0.3">
      <c r="A78" s="55">
        <v>701.01</v>
      </c>
      <c r="B78" s="44" t="s">
        <v>123</v>
      </c>
      <c r="C78" s="45">
        <v>20</v>
      </c>
      <c r="D78" s="45" t="s">
        <v>3</v>
      </c>
      <c r="E78" s="110">
        <v>150</v>
      </c>
      <c r="F78" s="37" t="s">
        <v>5</v>
      </c>
      <c r="G78" s="37" t="s">
        <v>41</v>
      </c>
      <c r="H78" s="37"/>
      <c r="I78" s="71">
        <f t="shared" ref="I78:I79" si="10">C78*E78</f>
        <v>3000</v>
      </c>
      <c r="J78" s="2"/>
      <c r="N78" s="1"/>
      <c r="P78" s="81"/>
      <c r="Q78" s="14"/>
      <c r="R78" s="14"/>
      <c r="S78" s="19"/>
      <c r="T78" s="70"/>
    </row>
    <row r="79" spans="1:20" ht="19.899999999999999" customHeight="1" thickBot="1" x14ac:dyDescent="0.3">
      <c r="A79" s="34">
        <v>701.02</v>
      </c>
      <c r="B79" s="18" t="s">
        <v>124</v>
      </c>
      <c r="C79" s="14">
        <v>800</v>
      </c>
      <c r="D79" s="14" t="s">
        <v>3</v>
      </c>
      <c r="E79" s="111">
        <v>2</v>
      </c>
      <c r="F79" s="14" t="s">
        <v>5</v>
      </c>
      <c r="G79" s="14" t="s">
        <v>13</v>
      </c>
      <c r="H79" s="14" t="s">
        <v>7</v>
      </c>
      <c r="I79" s="70">
        <f t="shared" si="10"/>
        <v>1600</v>
      </c>
      <c r="J79" s="2"/>
      <c r="N79" s="1"/>
      <c r="P79" s="81"/>
      <c r="Q79" s="14"/>
      <c r="R79" s="14"/>
      <c r="S79" s="19"/>
      <c r="T79" s="70"/>
    </row>
    <row r="80" spans="1:20" ht="19.899999999999999" customHeight="1" thickBot="1" x14ac:dyDescent="0.3">
      <c r="A80" s="53">
        <v>701.1</v>
      </c>
      <c r="B80" s="3" t="s">
        <v>82</v>
      </c>
      <c r="C80" s="30">
        <v>100</v>
      </c>
      <c r="D80" s="30" t="s">
        <v>3</v>
      </c>
      <c r="E80" s="110">
        <v>95</v>
      </c>
      <c r="F80" s="37" t="s">
        <v>5</v>
      </c>
      <c r="G80" s="37" t="s">
        <v>13</v>
      </c>
      <c r="H80" s="37" t="s">
        <v>7</v>
      </c>
      <c r="I80" s="71">
        <f t="shared" si="8"/>
        <v>9500</v>
      </c>
      <c r="J80" s="2"/>
      <c r="L80" s="64">
        <v>1479</v>
      </c>
      <c r="N80" s="1"/>
      <c r="P80" s="79">
        <v>95</v>
      </c>
      <c r="Q80" s="30" t="s">
        <v>5</v>
      </c>
      <c r="R80" s="30" t="s">
        <v>13</v>
      </c>
      <c r="S80" s="30" t="s">
        <v>7</v>
      </c>
      <c r="T80" s="71">
        <f t="shared" si="9"/>
        <v>0</v>
      </c>
    </row>
    <row r="82" spans="1:20" x14ac:dyDescent="0.25">
      <c r="A82" s="58"/>
      <c r="B82" s="58"/>
      <c r="C82" s="58"/>
      <c r="D82" s="58"/>
      <c r="E82" s="75"/>
      <c r="F82" s="58"/>
      <c r="G82" s="58"/>
      <c r="H82" s="58"/>
      <c r="I82" s="69"/>
      <c r="N82" s="59"/>
      <c r="P82" s="75"/>
      <c r="Q82" s="58"/>
      <c r="R82" s="58"/>
      <c r="S82" s="58"/>
      <c r="T82" s="69"/>
    </row>
    <row r="83" spans="1:20" x14ac:dyDescent="0.25">
      <c r="A83" s="58" t="s">
        <v>0</v>
      </c>
      <c r="B83" s="58" t="s">
        <v>1</v>
      </c>
      <c r="C83" s="58" t="s">
        <v>2</v>
      </c>
      <c r="D83" s="58" t="s">
        <v>3</v>
      </c>
      <c r="E83" s="75" t="s">
        <v>4</v>
      </c>
      <c r="F83" s="58" t="s">
        <v>5</v>
      </c>
      <c r="G83" s="58" t="s">
        <v>6</v>
      </c>
      <c r="H83" s="58" t="s">
        <v>7</v>
      </c>
      <c r="I83" s="69" t="s">
        <v>8</v>
      </c>
      <c r="N83" s="59"/>
      <c r="P83" s="75" t="s">
        <v>4</v>
      </c>
      <c r="Q83" s="58" t="s">
        <v>5</v>
      </c>
      <c r="R83" s="58" t="s">
        <v>6</v>
      </c>
      <c r="S83" s="58" t="s">
        <v>7</v>
      </c>
      <c r="T83" s="69" t="s">
        <v>8</v>
      </c>
    </row>
    <row r="84" spans="1:20" ht="15.75" thickBot="1" x14ac:dyDescent="0.3">
      <c r="A84" s="58"/>
      <c r="B84" s="58"/>
      <c r="C84" s="58"/>
      <c r="D84" s="58"/>
      <c r="E84" s="75"/>
      <c r="F84" s="58"/>
      <c r="G84" s="58"/>
      <c r="H84" s="58"/>
      <c r="I84" s="69"/>
      <c r="N84" s="59"/>
      <c r="P84" s="75"/>
      <c r="Q84" s="58"/>
      <c r="R84" s="58"/>
      <c r="S84" s="58"/>
      <c r="T84" s="69"/>
    </row>
    <row r="85" spans="1:20" ht="19.899999999999999" customHeight="1" thickBot="1" x14ac:dyDescent="0.3">
      <c r="A85" s="34">
        <v>701.2</v>
      </c>
      <c r="B85" s="18" t="s">
        <v>122</v>
      </c>
      <c r="C85" s="14">
        <v>200</v>
      </c>
      <c r="D85" s="14" t="s">
        <v>3</v>
      </c>
      <c r="E85" s="81">
        <v>102</v>
      </c>
      <c r="F85" s="14" t="s">
        <v>5</v>
      </c>
      <c r="G85" s="14" t="s">
        <v>13</v>
      </c>
      <c r="H85" s="14" t="s">
        <v>7</v>
      </c>
      <c r="I85" s="70">
        <f>C85*E85</f>
        <v>20400</v>
      </c>
      <c r="J85" s="2"/>
      <c r="L85" s="61">
        <v>890.27</v>
      </c>
      <c r="N85" s="1"/>
      <c r="P85" s="81">
        <v>102</v>
      </c>
      <c r="Q85" s="14" t="s">
        <v>5</v>
      </c>
      <c r="R85" s="14" t="s">
        <v>13</v>
      </c>
      <c r="S85" s="19" t="s">
        <v>7</v>
      </c>
      <c r="T85" s="70">
        <f>N85*P85</f>
        <v>0</v>
      </c>
    </row>
    <row r="86" spans="1:20" ht="19.899999999999999" customHeight="1" thickBot="1" x14ac:dyDescent="0.3">
      <c r="A86" s="53">
        <v>702</v>
      </c>
      <c r="B86" s="3" t="s">
        <v>107</v>
      </c>
      <c r="C86" s="30">
        <v>36</v>
      </c>
      <c r="D86" s="30" t="s">
        <v>3</v>
      </c>
      <c r="E86" s="83">
        <v>230</v>
      </c>
      <c r="F86" s="30" t="s">
        <v>5</v>
      </c>
      <c r="G86" s="30" t="s">
        <v>56</v>
      </c>
      <c r="H86" s="40" t="s">
        <v>7</v>
      </c>
      <c r="I86" s="71">
        <f>C86*E86</f>
        <v>8280</v>
      </c>
      <c r="J86" s="2"/>
      <c r="L86" s="63">
        <v>418.91</v>
      </c>
      <c r="N86" s="1"/>
      <c r="P86" s="79">
        <v>230</v>
      </c>
      <c r="Q86" s="30" t="s">
        <v>5</v>
      </c>
      <c r="R86" s="30" t="s">
        <v>56</v>
      </c>
      <c r="S86" s="30" t="s">
        <v>7</v>
      </c>
      <c r="T86" s="71">
        <f>N86*P86</f>
        <v>0</v>
      </c>
    </row>
    <row r="87" spans="1:20" ht="19.899999999999999" customHeight="1" thickBot="1" x14ac:dyDescent="0.3">
      <c r="A87" s="34">
        <v>702.1</v>
      </c>
      <c r="B87" s="18" t="s">
        <v>84</v>
      </c>
      <c r="C87" s="14">
        <v>2500</v>
      </c>
      <c r="D87" s="14" t="s">
        <v>3</v>
      </c>
      <c r="E87" s="81">
        <v>8.4</v>
      </c>
      <c r="F87" s="14" t="s">
        <v>5</v>
      </c>
      <c r="G87" s="14" t="s">
        <v>13</v>
      </c>
      <c r="H87" s="14" t="s">
        <v>7</v>
      </c>
      <c r="I87" s="70">
        <f>C87*E87</f>
        <v>21000</v>
      </c>
      <c r="J87" s="2"/>
      <c r="L87" s="63">
        <v>16164.17</v>
      </c>
      <c r="N87" s="1"/>
      <c r="P87" s="81">
        <v>8.4</v>
      </c>
      <c r="Q87" s="14" t="s">
        <v>5</v>
      </c>
      <c r="R87" s="14" t="s">
        <v>13</v>
      </c>
      <c r="S87" s="19" t="s">
        <v>7</v>
      </c>
      <c r="T87" s="70">
        <f>N87*P87</f>
        <v>0</v>
      </c>
    </row>
    <row r="88" spans="1:20" ht="19.899999999999999" customHeight="1" thickBot="1" x14ac:dyDescent="0.3">
      <c r="A88" s="53">
        <v>703</v>
      </c>
      <c r="B88" s="3" t="s">
        <v>127</v>
      </c>
      <c r="C88" s="30">
        <v>75</v>
      </c>
      <c r="D88" s="30" t="s">
        <v>3</v>
      </c>
      <c r="E88" s="83">
        <v>183.75</v>
      </c>
      <c r="F88" s="30" t="s">
        <v>5</v>
      </c>
      <c r="G88" s="30" t="s">
        <v>56</v>
      </c>
      <c r="H88" s="40" t="s">
        <v>7</v>
      </c>
      <c r="I88" s="71">
        <f t="shared" si="8"/>
        <v>13781.25</v>
      </c>
      <c r="J88" s="2"/>
      <c r="L88" s="63">
        <v>1184.21</v>
      </c>
      <c r="N88" s="1"/>
      <c r="P88" s="79">
        <v>183.75</v>
      </c>
      <c r="Q88" s="30" t="s">
        <v>5</v>
      </c>
      <c r="R88" s="30" t="s">
        <v>56</v>
      </c>
      <c r="S88" s="30" t="s">
        <v>7</v>
      </c>
      <c r="T88" s="71">
        <f t="shared" si="9"/>
        <v>0</v>
      </c>
    </row>
    <row r="89" spans="1:20" ht="19.899999999999999" customHeight="1" thickBot="1" x14ac:dyDescent="0.3">
      <c r="A89" s="34">
        <v>715</v>
      </c>
      <c r="B89" s="18" t="s">
        <v>85</v>
      </c>
      <c r="C89" s="14">
        <v>5</v>
      </c>
      <c r="D89" s="14" t="s">
        <v>3</v>
      </c>
      <c r="E89" s="111">
        <v>100</v>
      </c>
      <c r="F89" s="14" t="s">
        <v>5</v>
      </c>
      <c r="G89" s="14" t="s">
        <v>23</v>
      </c>
      <c r="H89" s="46"/>
      <c r="I89" s="70">
        <f t="shared" si="8"/>
        <v>500</v>
      </c>
      <c r="J89" s="2"/>
      <c r="L89" s="63">
        <v>0</v>
      </c>
      <c r="N89" s="1"/>
      <c r="P89" s="81">
        <v>100</v>
      </c>
      <c r="Q89" s="14" t="s">
        <v>5</v>
      </c>
      <c r="R89" s="14" t="s">
        <v>23</v>
      </c>
      <c r="S89" s="19"/>
      <c r="T89" s="70">
        <f t="shared" si="9"/>
        <v>0</v>
      </c>
    </row>
    <row r="90" spans="1:20" ht="19.899999999999999" customHeight="1" thickBot="1" x14ac:dyDescent="0.3">
      <c r="A90" s="53">
        <v>751</v>
      </c>
      <c r="B90" s="3" t="s">
        <v>86</v>
      </c>
      <c r="C90" s="30">
        <v>200</v>
      </c>
      <c r="D90" s="30" t="s">
        <v>3</v>
      </c>
      <c r="E90" s="79">
        <v>58.08</v>
      </c>
      <c r="F90" s="30" t="s">
        <v>5</v>
      </c>
      <c r="G90" s="30" t="s">
        <v>10</v>
      </c>
      <c r="H90" s="30" t="s">
        <v>7</v>
      </c>
      <c r="I90" s="71">
        <f t="shared" si="8"/>
        <v>11616</v>
      </c>
      <c r="J90" s="2"/>
      <c r="L90" s="63">
        <v>777</v>
      </c>
      <c r="N90" s="1"/>
      <c r="P90" s="79">
        <v>58.08</v>
      </c>
      <c r="Q90" s="30" t="s">
        <v>5</v>
      </c>
      <c r="R90" s="30" t="s">
        <v>10</v>
      </c>
      <c r="S90" s="30" t="s">
        <v>7</v>
      </c>
      <c r="T90" s="71">
        <f t="shared" si="9"/>
        <v>0</v>
      </c>
    </row>
    <row r="91" spans="1:20" ht="19.899999999999999" customHeight="1" thickBot="1" x14ac:dyDescent="0.3">
      <c r="A91" s="34">
        <v>765</v>
      </c>
      <c r="B91" s="18" t="s">
        <v>87</v>
      </c>
      <c r="C91" s="14">
        <v>700</v>
      </c>
      <c r="D91" s="14" t="s">
        <v>3</v>
      </c>
      <c r="E91" s="111">
        <v>2.79</v>
      </c>
      <c r="F91" s="14" t="s">
        <v>5</v>
      </c>
      <c r="G91" s="14" t="s">
        <v>13</v>
      </c>
      <c r="H91" s="14" t="s">
        <v>7</v>
      </c>
      <c r="I91" s="70">
        <f t="shared" si="8"/>
        <v>1953</v>
      </c>
      <c r="J91" s="2"/>
      <c r="L91" s="63">
        <v>2752</v>
      </c>
      <c r="N91" s="1"/>
      <c r="P91" s="81">
        <v>2.79</v>
      </c>
      <c r="Q91" s="14" t="s">
        <v>5</v>
      </c>
      <c r="R91" s="14" t="s">
        <v>13</v>
      </c>
      <c r="S91" s="19" t="s">
        <v>7</v>
      </c>
      <c r="T91" s="70">
        <f t="shared" si="9"/>
        <v>0</v>
      </c>
    </row>
    <row r="92" spans="1:20" ht="19.899999999999999" customHeight="1" thickBot="1" x14ac:dyDescent="0.3">
      <c r="A92" s="53">
        <v>811.36</v>
      </c>
      <c r="B92" s="3" t="s">
        <v>104</v>
      </c>
      <c r="C92" s="30">
        <v>4</v>
      </c>
      <c r="D92" s="30" t="s">
        <v>3</v>
      </c>
      <c r="E92" s="79">
        <v>600</v>
      </c>
      <c r="F92" s="30" t="s">
        <v>5</v>
      </c>
      <c r="G92" s="30" t="s">
        <v>23</v>
      </c>
      <c r="H92" s="30" t="s">
        <v>7</v>
      </c>
      <c r="I92" s="71">
        <f t="shared" si="8"/>
        <v>2400</v>
      </c>
      <c r="J92" s="2"/>
      <c r="L92" s="63">
        <v>0</v>
      </c>
      <c r="N92" s="1"/>
      <c r="P92" s="79">
        <v>600</v>
      </c>
      <c r="Q92" s="30" t="s">
        <v>5</v>
      </c>
      <c r="R92" s="30" t="s">
        <v>23</v>
      </c>
      <c r="S92" s="30" t="s">
        <v>7</v>
      </c>
      <c r="T92" s="71">
        <f t="shared" si="9"/>
        <v>0</v>
      </c>
    </row>
    <row r="93" spans="1:20" ht="19.899999999999999" customHeight="1" thickBot="1" x14ac:dyDescent="0.3">
      <c r="A93" s="34">
        <v>854.01400000000001</v>
      </c>
      <c r="B93" s="18" t="s">
        <v>88</v>
      </c>
      <c r="C93" s="14">
        <v>1200</v>
      </c>
      <c r="D93" s="14" t="s">
        <v>3</v>
      </c>
      <c r="E93" s="111">
        <v>2.1000000000000001E-2</v>
      </c>
      <c r="F93" s="14" t="s">
        <v>5</v>
      </c>
      <c r="G93" s="14" t="s">
        <v>41</v>
      </c>
      <c r="H93" s="14" t="s">
        <v>7</v>
      </c>
      <c r="I93" s="70">
        <f t="shared" ref="I93:I100" si="11">C93*E93</f>
        <v>25.200000000000003</v>
      </c>
      <c r="J93" s="2"/>
      <c r="L93" s="63">
        <v>0</v>
      </c>
      <c r="N93" s="1"/>
      <c r="P93" s="94">
        <v>2.1000000000000001E-2</v>
      </c>
      <c r="Q93" s="30" t="s">
        <v>5</v>
      </c>
      <c r="R93" s="30" t="s">
        <v>41</v>
      </c>
      <c r="S93" s="30" t="s">
        <v>7</v>
      </c>
      <c r="T93" s="71">
        <f t="shared" ref="T93:T100" si="12">N93*P93</f>
        <v>0</v>
      </c>
    </row>
    <row r="94" spans="1:20" ht="19.899999999999999" customHeight="1" thickBot="1" x14ac:dyDescent="0.3">
      <c r="A94" s="53">
        <v>854.03399999999999</v>
      </c>
      <c r="B94" s="3" t="s">
        <v>89</v>
      </c>
      <c r="C94" s="30">
        <v>1000</v>
      </c>
      <c r="D94" s="30" t="s">
        <v>3</v>
      </c>
      <c r="E94" s="113">
        <v>3.15</v>
      </c>
      <c r="F94" s="30" t="s">
        <v>5</v>
      </c>
      <c r="G94" s="30" t="s">
        <v>41</v>
      </c>
      <c r="H94" s="30" t="s">
        <v>7</v>
      </c>
      <c r="I94" s="71">
        <f t="shared" si="11"/>
        <v>3150</v>
      </c>
      <c r="J94" s="2"/>
      <c r="L94" s="63">
        <v>0</v>
      </c>
      <c r="N94" s="1"/>
      <c r="P94" s="93">
        <v>3.15</v>
      </c>
      <c r="Q94" s="14" t="s">
        <v>5</v>
      </c>
      <c r="R94" s="14" t="s">
        <v>41</v>
      </c>
      <c r="S94" s="14" t="s">
        <v>7</v>
      </c>
      <c r="T94" s="70">
        <f t="shared" si="12"/>
        <v>0</v>
      </c>
    </row>
    <row r="95" spans="1:20" ht="19.899999999999999" customHeight="1" thickBot="1" x14ac:dyDescent="0.3">
      <c r="A95" s="34">
        <v>861.04</v>
      </c>
      <c r="B95" s="18" t="s">
        <v>110</v>
      </c>
      <c r="C95" s="14">
        <v>2000</v>
      </c>
      <c r="D95" s="14" t="s">
        <v>3</v>
      </c>
      <c r="E95" s="111">
        <v>0.23</v>
      </c>
      <c r="F95" s="14" t="s">
        <v>5</v>
      </c>
      <c r="G95" s="14" t="s">
        <v>41</v>
      </c>
      <c r="H95" s="14" t="s">
        <v>7</v>
      </c>
      <c r="I95" s="70">
        <f t="shared" si="11"/>
        <v>460</v>
      </c>
      <c r="J95" s="2"/>
      <c r="L95" s="63">
        <v>0</v>
      </c>
      <c r="N95" s="1"/>
      <c r="P95" s="93">
        <v>0.23</v>
      </c>
      <c r="Q95" s="14" t="s">
        <v>5</v>
      </c>
      <c r="R95" s="14" t="s">
        <v>41</v>
      </c>
      <c r="S95" s="14" t="s">
        <v>7</v>
      </c>
      <c r="T95" s="70">
        <f t="shared" si="12"/>
        <v>0</v>
      </c>
    </row>
    <row r="96" spans="1:20" ht="19.899999999999999" customHeight="1" thickBot="1" x14ac:dyDescent="0.3">
      <c r="A96" s="53">
        <v>861.04</v>
      </c>
      <c r="B96" s="3" t="s">
        <v>90</v>
      </c>
      <c r="C96" s="30">
        <v>2000</v>
      </c>
      <c r="D96" s="30" t="s">
        <v>3</v>
      </c>
      <c r="E96" s="113">
        <v>0.23</v>
      </c>
      <c r="F96" s="30" t="s">
        <v>5</v>
      </c>
      <c r="G96" s="30" t="s">
        <v>41</v>
      </c>
      <c r="H96" s="30" t="s">
        <v>7</v>
      </c>
      <c r="I96" s="71">
        <f t="shared" si="11"/>
        <v>460</v>
      </c>
      <c r="L96" s="61">
        <v>0</v>
      </c>
      <c r="N96" s="1"/>
      <c r="P96" s="94">
        <v>0.23</v>
      </c>
      <c r="Q96" s="30" t="s">
        <v>5</v>
      </c>
      <c r="R96" s="30" t="s">
        <v>41</v>
      </c>
      <c r="S96" s="30" t="s">
        <v>7</v>
      </c>
      <c r="T96" s="71">
        <f t="shared" si="12"/>
        <v>0</v>
      </c>
    </row>
    <row r="97" spans="1:20" ht="19.899999999999999" customHeight="1" thickBot="1" x14ac:dyDescent="0.3">
      <c r="A97" s="34">
        <v>868.04</v>
      </c>
      <c r="B97" s="18" t="s">
        <v>91</v>
      </c>
      <c r="C97" s="14">
        <v>2000</v>
      </c>
      <c r="D97" s="14" t="s">
        <v>3</v>
      </c>
      <c r="E97" s="111">
        <v>0.35</v>
      </c>
      <c r="F97" s="14" t="s">
        <v>5</v>
      </c>
      <c r="G97" s="14" t="s">
        <v>41</v>
      </c>
      <c r="H97" s="14" t="s">
        <v>7</v>
      </c>
      <c r="I97" s="70">
        <f t="shared" si="11"/>
        <v>700</v>
      </c>
      <c r="L97" s="61">
        <v>10150.5</v>
      </c>
      <c r="N97" s="1"/>
      <c r="P97" s="93">
        <v>0.35</v>
      </c>
      <c r="Q97" s="14" t="s">
        <v>5</v>
      </c>
      <c r="R97" s="14" t="s">
        <v>41</v>
      </c>
      <c r="S97" s="14" t="s">
        <v>7</v>
      </c>
      <c r="T97" s="70">
        <f t="shared" si="12"/>
        <v>0</v>
      </c>
    </row>
    <row r="98" spans="1:20" ht="19.149999999999999" customHeight="1" thickBot="1" x14ac:dyDescent="0.3">
      <c r="A98" s="53">
        <v>868.12</v>
      </c>
      <c r="B98" s="3" t="s">
        <v>92</v>
      </c>
      <c r="C98" s="30">
        <v>300</v>
      </c>
      <c r="D98" s="30" t="s">
        <v>3</v>
      </c>
      <c r="E98" s="113">
        <v>3.4</v>
      </c>
      <c r="F98" s="30" t="s">
        <v>5</v>
      </c>
      <c r="G98" s="30" t="s">
        <v>41</v>
      </c>
      <c r="H98" s="30" t="s">
        <v>7</v>
      </c>
      <c r="I98" s="71">
        <f t="shared" si="11"/>
        <v>1020</v>
      </c>
      <c r="L98" s="61">
        <v>9563</v>
      </c>
      <c r="N98" s="1"/>
      <c r="P98" s="94">
        <v>3.4</v>
      </c>
      <c r="Q98" s="30" t="s">
        <v>5</v>
      </c>
      <c r="R98" s="30" t="s">
        <v>41</v>
      </c>
      <c r="S98" s="30" t="s">
        <v>7</v>
      </c>
      <c r="T98" s="71">
        <f t="shared" si="12"/>
        <v>0</v>
      </c>
    </row>
    <row r="99" spans="1:20" ht="19.149999999999999" customHeight="1" thickBot="1" x14ac:dyDescent="0.3">
      <c r="A99" s="34">
        <v>869.04</v>
      </c>
      <c r="B99" s="18" t="s">
        <v>93</v>
      </c>
      <c r="C99" s="14">
        <v>2000</v>
      </c>
      <c r="D99" s="14" t="s">
        <v>3</v>
      </c>
      <c r="E99" s="111">
        <v>0.37</v>
      </c>
      <c r="F99" s="14" t="s">
        <v>5</v>
      </c>
      <c r="G99" s="14" t="s">
        <v>41</v>
      </c>
      <c r="H99" s="14" t="s">
        <v>7</v>
      </c>
      <c r="I99" s="70">
        <f t="shared" si="11"/>
        <v>740</v>
      </c>
      <c r="L99" s="61">
        <v>13920</v>
      </c>
      <c r="N99" s="1"/>
      <c r="P99" s="93">
        <v>0.37</v>
      </c>
      <c r="Q99" s="14" t="s">
        <v>5</v>
      </c>
      <c r="R99" s="14" t="s">
        <v>41</v>
      </c>
      <c r="S99" s="14" t="s">
        <v>7</v>
      </c>
      <c r="T99" s="70">
        <f t="shared" si="12"/>
        <v>0</v>
      </c>
    </row>
    <row r="100" spans="1:20" ht="19.899999999999999" customHeight="1" thickBot="1" x14ac:dyDescent="0.3">
      <c r="A100" s="53">
        <v>874.1</v>
      </c>
      <c r="B100" s="3" t="s">
        <v>94</v>
      </c>
      <c r="C100" s="30">
        <v>12</v>
      </c>
      <c r="D100" s="30" t="s">
        <v>3</v>
      </c>
      <c r="E100" s="113">
        <v>157.5</v>
      </c>
      <c r="F100" s="30" t="s">
        <v>5</v>
      </c>
      <c r="G100" s="30" t="s">
        <v>23</v>
      </c>
      <c r="H100" s="40" t="s">
        <v>7</v>
      </c>
      <c r="I100" s="70">
        <f t="shared" si="11"/>
        <v>1890</v>
      </c>
      <c r="J100" s="2"/>
      <c r="L100" s="61">
        <v>32</v>
      </c>
      <c r="N100" s="1"/>
      <c r="P100" s="94">
        <v>157.5</v>
      </c>
      <c r="Q100" s="30" t="s">
        <v>5</v>
      </c>
      <c r="R100" s="30" t="s">
        <v>23</v>
      </c>
      <c r="S100" s="40" t="s">
        <v>7</v>
      </c>
      <c r="T100" s="70">
        <f t="shared" si="12"/>
        <v>0</v>
      </c>
    </row>
    <row r="101" spans="1:20" ht="15.75" thickBot="1" x14ac:dyDescent="0.3">
      <c r="L101" s="63"/>
    </row>
    <row r="102" spans="1:20" ht="25.15" customHeight="1" thickBot="1" x14ac:dyDescent="0.4">
      <c r="C102" s="57" t="s">
        <v>120</v>
      </c>
      <c r="D102" s="57"/>
      <c r="E102" s="87"/>
      <c r="F102" s="60" t="s">
        <v>12</v>
      </c>
      <c r="G102" s="56"/>
      <c r="H102" s="56"/>
      <c r="I102" s="73">
        <f>SUM(I7:I100)</f>
        <v>1130441.5599999998</v>
      </c>
      <c r="L102" s="63"/>
      <c r="P102" s="87"/>
      <c r="Q102" s="60" t="s">
        <v>12</v>
      </c>
      <c r="R102" s="56"/>
      <c r="S102" s="56"/>
      <c r="T102" s="73">
        <f>SUM(T7:T100)</f>
        <v>0</v>
      </c>
    </row>
    <row r="103" spans="1:20" x14ac:dyDescent="0.25">
      <c r="E103" s="74" t="s">
        <v>103</v>
      </c>
      <c r="L103" s="63"/>
      <c r="P103" s="74">
        <v>1398908.21</v>
      </c>
    </row>
  </sheetData>
  <printOptions horizontalCentered="1"/>
  <pageMargins left="0.7" right="0.7" top="0.75" bottom="0.75" header="0.3" footer="0.3"/>
  <pageSetup orientation="landscape" r:id="rId1"/>
  <headerFooter>
    <oddHeader>&amp;L&amp;12BID # 21-06 Roadway Management/Various Locations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T97"/>
  <sheetViews>
    <sheetView view="pageLayout" topLeftCell="A26" zoomScale="70" zoomScaleNormal="100" zoomScalePageLayoutView="70" workbookViewId="0">
      <selection activeCell="E101" sqref="E101"/>
    </sheetView>
  </sheetViews>
  <sheetFormatPr defaultRowHeight="15" x14ac:dyDescent="0.25"/>
  <cols>
    <col min="2" max="2" width="46.140625" customWidth="1"/>
    <col min="4" max="4" width="2.7109375" customWidth="1"/>
    <col min="5" max="5" width="16.5703125" style="74" customWidth="1"/>
    <col min="6" max="6" width="2.5703125" customWidth="1"/>
    <col min="7" max="7" width="5.140625" customWidth="1"/>
    <col min="8" max="8" width="2.7109375" customWidth="1"/>
    <col min="9" max="9" width="27.42578125" style="68" customWidth="1"/>
    <col min="10" max="10" width="17" customWidth="1"/>
    <col min="11" max="11" width="7.7109375" customWidth="1"/>
    <col min="12" max="12" width="13.7109375" style="61" customWidth="1"/>
    <col min="13" max="13" width="1.28515625" customWidth="1"/>
    <col min="14" max="14" width="10" customWidth="1"/>
    <col min="16" max="16" width="16.5703125" style="74" customWidth="1"/>
    <col min="17" max="17" width="2.5703125" customWidth="1"/>
    <col min="18" max="18" width="5.140625" customWidth="1"/>
    <col min="19" max="19" width="2.7109375" customWidth="1"/>
    <col min="20" max="20" width="27.42578125" style="68" customWidth="1"/>
  </cols>
  <sheetData>
    <row r="1" spans="1:20" ht="21" x14ac:dyDescent="0.35">
      <c r="B1" s="65" t="s">
        <v>112</v>
      </c>
      <c r="E1"/>
      <c r="G1" s="74"/>
      <c r="J1" s="100" t="s">
        <v>105</v>
      </c>
      <c r="K1" s="101">
        <v>1112215</v>
      </c>
      <c r="P1"/>
      <c r="R1" s="74"/>
      <c r="S1" s="100" t="s">
        <v>105</v>
      </c>
      <c r="T1" s="101">
        <v>1015000</v>
      </c>
    </row>
    <row r="2" spans="1:20" x14ac:dyDescent="0.25">
      <c r="B2" s="51" t="s">
        <v>111</v>
      </c>
      <c r="E2"/>
      <c r="G2" s="74"/>
      <c r="J2" s="100" t="s">
        <v>106</v>
      </c>
      <c r="K2" s="101">
        <f>I96</f>
        <v>0</v>
      </c>
      <c r="P2"/>
      <c r="R2" s="74"/>
      <c r="S2" s="100" t="s">
        <v>106</v>
      </c>
      <c r="T2" s="101">
        <f>T96</f>
        <v>0</v>
      </c>
    </row>
    <row r="3" spans="1:20" ht="15.75" x14ac:dyDescent="0.25">
      <c r="B3" s="66" t="s">
        <v>96</v>
      </c>
    </row>
    <row r="5" spans="1:20" x14ac:dyDescent="0.25">
      <c r="A5" s="58" t="s">
        <v>0</v>
      </c>
      <c r="B5" s="58" t="s">
        <v>1</v>
      </c>
      <c r="C5" s="58" t="s">
        <v>2</v>
      </c>
      <c r="D5" s="58" t="s">
        <v>3</v>
      </c>
      <c r="E5" s="75" t="s">
        <v>4</v>
      </c>
      <c r="F5" s="58" t="s">
        <v>5</v>
      </c>
      <c r="G5" s="58" t="s">
        <v>6</v>
      </c>
      <c r="H5" s="58" t="s">
        <v>7</v>
      </c>
      <c r="I5" s="69" t="s">
        <v>8</v>
      </c>
      <c r="L5" s="62" t="s">
        <v>97</v>
      </c>
      <c r="N5" s="59"/>
      <c r="P5" s="75" t="s">
        <v>4</v>
      </c>
      <c r="Q5" s="58" t="s">
        <v>5</v>
      </c>
      <c r="R5" s="58" t="s">
        <v>6</v>
      </c>
      <c r="S5" s="58" t="s">
        <v>7</v>
      </c>
      <c r="T5" s="69" t="s">
        <v>8</v>
      </c>
    </row>
    <row r="6" spans="1:20" ht="15.75" thickBot="1" x14ac:dyDescent="0.3">
      <c r="C6" s="97" t="s">
        <v>103</v>
      </c>
      <c r="E6" s="88" t="s">
        <v>103</v>
      </c>
      <c r="P6" s="88" t="s">
        <v>103</v>
      </c>
    </row>
    <row r="7" spans="1:20" ht="20.45" customHeight="1" thickBot="1" x14ac:dyDescent="0.3">
      <c r="A7" s="10">
        <v>120</v>
      </c>
      <c r="B7" s="11" t="s">
        <v>9</v>
      </c>
      <c r="C7" s="13">
        <f>'Year #1 Cost Est.'!C7</f>
        <v>315</v>
      </c>
      <c r="D7" s="13" t="s">
        <v>3</v>
      </c>
      <c r="E7" s="98"/>
      <c r="F7" s="13" t="s">
        <v>5</v>
      </c>
      <c r="G7" s="13" t="s">
        <v>10</v>
      </c>
      <c r="H7" s="13" t="s">
        <v>7</v>
      </c>
      <c r="I7" s="70">
        <f t="shared" ref="I7:I27" si="0">C7*E7</f>
        <v>0</v>
      </c>
      <c r="J7" s="2"/>
      <c r="L7" s="63">
        <v>150</v>
      </c>
      <c r="N7" s="1"/>
      <c r="P7" s="98">
        <v>38</v>
      </c>
      <c r="Q7" s="13" t="s">
        <v>5</v>
      </c>
      <c r="R7" s="13" t="s">
        <v>10</v>
      </c>
      <c r="S7" s="13" t="s">
        <v>7</v>
      </c>
      <c r="T7" s="70">
        <f t="shared" ref="T7:T27" si="1">N7*P7</f>
        <v>0</v>
      </c>
    </row>
    <row r="8" spans="1:20" ht="20.45" customHeight="1" thickBot="1" x14ac:dyDescent="0.3">
      <c r="A8" s="31">
        <v>121</v>
      </c>
      <c r="B8" s="5" t="s">
        <v>11</v>
      </c>
      <c r="C8" s="4">
        <f>'Year #1 Cost Est.'!C8</f>
        <v>10</v>
      </c>
      <c r="D8" s="4" t="s">
        <v>3</v>
      </c>
      <c r="E8" s="99"/>
      <c r="F8" s="4" t="s">
        <v>5</v>
      </c>
      <c r="G8" s="4" t="s">
        <v>10</v>
      </c>
      <c r="H8" s="4" t="s">
        <v>7</v>
      </c>
      <c r="I8" s="71">
        <f t="shared" si="0"/>
        <v>0</v>
      </c>
      <c r="J8" s="2"/>
      <c r="L8" s="63">
        <v>0</v>
      </c>
      <c r="N8" s="1"/>
      <c r="P8" s="99">
        <v>125</v>
      </c>
      <c r="Q8" s="4" t="s">
        <v>5</v>
      </c>
      <c r="R8" s="4" t="s">
        <v>10</v>
      </c>
      <c r="S8" s="4" t="s">
        <v>7</v>
      </c>
      <c r="T8" s="71">
        <f t="shared" si="1"/>
        <v>0</v>
      </c>
    </row>
    <row r="9" spans="1:20" ht="20.45" customHeight="1" thickBot="1" x14ac:dyDescent="0.3">
      <c r="A9" s="10">
        <v>129</v>
      </c>
      <c r="B9" s="11" t="s">
        <v>15</v>
      </c>
      <c r="C9" s="13">
        <f>'Year #1 Cost Est.'!C9</f>
        <v>3000</v>
      </c>
      <c r="D9" s="13" t="s">
        <v>3</v>
      </c>
      <c r="E9" s="107"/>
      <c r="F9" s="13" t="s">
        <v>5</v>
      </c>
      <c r="G9" s="13" t="s">
        <v>13</v>
      </c>
      <c r="H9" s="13" t="s">
        <v>7</v>
      </c>
      <c r="I9" s="70">
        <f t="shared" si="0"/>
        <v>0</v>
      </c>
      <c r="J9" s="2"/>
      <c r="L9" s="63">
        <v>17445.72</v>
      </c>
      <c r="N9" s="1"/>
      <c r="P9" s="89">
        <v>5</v>
      </c>
      <c r="Q9" s="13" t="s">
        <v>5</v>
      </c>
      <c r="R9" s="13" t="s">
        <v>13</v>
      </c>
      <c r="S9" s="13" t="s">
        <v>7</v>
      </c>
      <c r="T9" s="70">
        <f t="shared" si="1"/>
        <v>0</v>
      </c>
    </row>
    <row r="10" spans="1:20" ht="19.899999999999999" customHeight="1" thickBot="1" x14ac:dyDescent="0.3">
      <c r="A10" s="6">
        <v>129.01</v>
      </c>
      <c r="B10" s="7" t="s">
        <v>14</v>
      </c>
      <c r="C10" s="4">
        <f>'Year #1 Cost Est.'!C10</f>
        <v>3000</v>
      </c>
      <c r="D10" s="9" t="s">
        <v>3</v>
      </c>
      <c r="E10" s="108"/>
      <c r="F10" s="9" t="s">
        <v>5</v>
      </c>
      <c r="G10" s="9" t="s">
        <v>13</v>
      </c>
      <c r="H10" s="9" t="s">
        <v>7</v>
      </c>
      <c r="I10" s="71">
        <f t="shared" si="0"/>
        <v>0</v>
      </c>
      <c r="J10" s="2"/>
      <c r="L10" s="63">
        <v>0</v>
      </c>
      <c r="N10" s="1"/>
      <c r="P10" s="90">
        <v>5.25</v>
      </c>
      <c r="Q10" s="9" t="s">
        <v>5</v>
      </c>
      <c r="R10" s="9" t="s">
        <v>13</v>
      </c>
      <c r="S10" s="9" t="s">
        <v>7</v>
      </c>
      <c r="T10" s="102">
        <f t="shared" si="1"/>
        <v>0</v>
      </c>
    </row>
    <row r="11" spans="1:20" ht="19.899999999999999" customHeight="1" thickBot="1" x14ac:dyDescent="0.3">
      <c r="A11" s="10">
        <v>129.02000000000001</v>
      </c>
      <c r="B11" s="11" t="s">
        <v>16</v>
      </c>
      <c r="C11" s="13">
        <f>'Year #1 Cost Est.'!C11</f>
        <v>3000</v>
      </c>
      <c r="D11" s="13" t="s">
        <v>3</v>
      </c>
      <c r="E11" s="107"/>
      <c r="F11" s="13" t="s">
        <v>5</v>
      </c>
      <c r="G11" s="13" t="s">
        <v>13</v>
      </c>
      <c r="H11" s="13" t="s">
        <v>7</v>
      </c>
      <c r="I11" s="70">
        <f t="shared" si="0"/>
        <v>0</v>
      </c>
      <c r="J11" s="2"/>
      <c r="L11" s="63">
        <v>7330.96</v>
      </c>
      <c r="N11" s="1"/>
      <c r="P11" s="89">
        <v>7</v>
      </c>
      <c r="Q11" s="13" t="s">
        <v>5</v>
      </c>
      <c r="R11" s="13" t="s">
        <v>13</v>
      </c>
      <c r="S11" s="13" t="s">
        <v>7</v>
      </c>
      <c r="T11" s="70">
        <f t="shared" si="1"/>
        <v>0</v>
      </c>
    </row>
    <row r="12" spans="1:20" ht="19.899999999999999" customHeight="1" thickBot="1" x14ac:dyDescent="0.3">
      <c r="A12" s="6">
        <v>129.1</v>
      </c>
      <c r="B12" s="67" t="s">
        <v>17</v>
      </c>
      <c r="C12" s="4">
        <f>'Year #1 Cost Est.'!C12</f>
        <v>225</v>
      </c>
      <c r="D12" s="9" t="s">
        <v>3</v>
      </c>
      <c r="E12" s="109"/>
      <c r="F12" s="9" t="s">
        <v>5</v>
      </c>
      <c r="G12" s="9" t="s">
        <v>13</v>
      </c>
      <c r="H12" s="9" t="s">
        <v>7</v>
      </c>
      <c r="I12" s="71">
        <f t="shared" si="0"/>
        <v>0</v>
      </c>
      <c r="J12" s="2"/>
      <c r="L12" s="63">
        <v>0</v>
      </c>
      <c r="N12" s="1"/>
      <c r="P12" s="91">
        <v>5</v>
      </c>
      <c r="Q12" s="9" t="s">
        <v>5</v>
      </c>
      <c r="R12" s="9" t="s">
        <v>13</v>
      </c>
      <c r="S12" s="9" t="s">
        <v>7</v>
      </c>
      <c r="T12" s="71">
        <f t="shared" si="1"/>
        <v>0</v>
      </c>
    </row>
    <row r="13" spans="1:20" ht="19.899999999999999" customHeight="1" thickBot="1" x14ac:dyDescent="0.3">
      <c r="A13" s="10">
        <v>141.1</v>
      </c>
      <c r="B13" s="11" t="s">
        <v>18</v>
      </c>
      <c r="C13" s="13">
        <f>'Year #1 Cost Est.'!C13</f>
        <v>5</v>
      </c>
      <c r="D13" s="13" t="s">
        <v>3</v>
      </c>
      <c r="E13" s="107"/>
      <c r="F13" s="13" t="s">
        <v>5</v>
      </c>
      <c r="G13" s="13" t="s">
        <v>10</v>
      </c>
      <c r="H13" s="13" t="s">
        <v>7</v>
      </c>
      <c r="I13" s="70">
        <f t="shared" si="0"/>
        <v>0</v>
      </c>
      <c r="J13" s="2"/>
      <c r="L13" s="63">
        <v>14</v>
      </c>
      <c r="N13" s="1"/>
      <c r="P13" s="89">
        <v>100</v>
      </c>
      <c r="Q13" s="13" t="s">
        <v>5</v>
      </c>
      <c r="R13" s="13" t="s">
        <v>10</v>
      </c>
      <c r="S13" s="13" t="s">
        <v>7</v>
      </c>
      <c r="T13" s="70">
        <f t="shared" si="1"/>
        <v>0</v>
      </c>
    </row>
    <row r="14" spans="1:20" ht="19.899999999999999" customHeight="1" thickBot="1" x14ac:dyDescent="0.3">
      <c r="A14" s="27">
        <v>151</v>
      </c>
      <c r="B14" s="26" t="s">
        <v>19</v>
      </c>
      <c r="C14" s="4">
        <f>'Year #1 Cost Est.'!C14</f>
        <v>300</v>
      </c>
      <c r="D14" s="29" t="s">
        <v>3</v>
      </c>
      <c r="E14" s="77"/>
      <c r="F14" s="29" t="s">
        <v>5</v>
      </c>
      <c r="G14" s="29" t="s">
        <v>10</v>
      </c>
      <c r="H14" s="29" t="s">
        <v>7</v>
      </c>
      <c r="I14" s="71">
        <f t="shared" si="0"/>
        <v>0</v>
      </c>
      <c r="J14" s="2"/>
      <c r="L14" s="63">
        <v>1718.05</v>
      </c>
      <c r="N14" s="1"/>
      <c r="P14" s="77">
        <v>40</v>
      </c>
      <c r="Q14" s="29" t="s">
        <v>5</v>
      </c>
      <c r="R14" s="29" t="s">
        <v>10</v>
      </c>
      <c r="S14" s="29" t="s">
        <v>7</v>
      </c>
      <c r="T14" s="71">
        <f t="shared" si="1"/>
        <v>0</v>
      </c>
    </row>
    <row r="15" spans="1:20" ht="19.899999999999999" customHeight="1" thickBot="1" x14ac:dyDescent="0.3">
      <c r="A15" s="10">
        <v>153</v>
      </c>
      <c r="B15" s="11" t="s">
        <v>20</v>
      </c>
      <c r="C15" s="13">
        <f>'Year #1 Cost Est.'!C15</f>
        <v>10</v>
      </c>
      <c r="D15" s="13" t="s">
        <v>3</v>
      </c>
      <c r="E15" s="98"/>
      <c r="F15" s="13" t="s">
        <v>5</v>
      </c>
      <c r="G15" s="13" t="s">
        <v>10</v>
      </c>
      <c r="H15" s="13" t="s">
        <v>7</v>
      </c>
      <c r="I15" s="70">
        <f t="shared" si="0"/>
        <v>0</v>
      </c>
      <c r="J15" s="2"/>
      <c r="L15" s="63">
        <v>0</v>
      </c>
      <c r="N15" s="1"/>
      <c r="P15" s="78">
        <v>150</v>
      </c>
      <c r="Q15" s="16" t="s">
        <v>5</v>
      </c>
      <c r="R15" s="16" t="s">
        <v>10</v>
      </c>
      <c r="S15" s="16" t="s">
        <v>7</v>
      </c>
      <c r="T15" s="70">
        <f t="shared" si="1"/>
        <v>0</v>
      </c>
    </row>
    <row r="16" spans="1:20" ht="19.899999999999999" customHeight="1" thickBot="1" x14ac:dyDescent="0.3">
      <c r="A16" s="31">
        <v>170</v>
      </c>
      <c r="B16" s="5" t="s">
        <v>21</v>
      </c>
      <c r="C16" s="4">
        <f>'Year #1 Cost Est.'!C16</f>
        <v>2500</v>
      </c>
      <c r="D16" s="4" t="s">
        <v>3</v>
      </c>
      <c r="E16" s="99"/>
      <c r="F16" s="4" t="s">
        <v>5</v>
      </c>
      <c r="G16" s="4" t="s">
        <v>13</v>
      </c>
      <c r="H16" s="4" t="s">
        <v>7</v>
      </c>
      <c r="I16" s="71">
        <f t="shared" si="0"/>
        <v>0</v>
      </c>
      <c r="J16" s="2"/>
      <c r="L16" s="63">
        <v>15542.09</v>
      </c>
      <c r="N16" s="1"/>
      <c r="P16" s="79">
        <v>7.5</v>
      </c>
      <c r="Q16" s="9" t="s">
        <v>5</v>
      </c>
      <c r="R16" s="9" t="s">
        <v>13</v>
      </c>
      <c r="S16" s="9" t="s">
        <v>7</v>
      </c>
      <c r="T16" s="71">
        <f t="shared" si="1"/>
        <v>0</v>
      </c>
    </row>
    <row r="17" spans="1:20" ht="19.899999999999999" customHeight="1" thickBot="1" x14ac:dyDescent="0.3">
      <c r="A17" s="10">
        <v>201</v>
      </c>
      <c r="B17" s="11" t="s">
        <v>22</v>
      </c>
      <c r="C17" s="13">
        <f>'Year #1 Cost Est.'!C17</f>
        <v>1</v>
      </c>
      <c r="D17" s="13" t="s">
        <v>3</v>
      </c>
      <c r="E17" s="107"/>
      <c r="F17" s="13" t="s">
        <v>5</v>
      </c>
      <c r="G17" s="13" t="s">
        <v>23</v>
      </c>
      <c r="H17" s="13" t="s">
        <v>7</v>
      </c>
      <c r="I17" s="70">
        <f t="shared" si="0"/>
        <v>0</v>
      </c>
      <c r="J17" s="2"/>
      <c r="L17" s="63">
        <v>0</v>
      </c>
      <c r="N17" s="1"/>
      <c r="P17" s="80">
        <v>5000</v>
      </c>
      <c r="Q17" s="17" t="s">
        <v>5</v>
      </c>
      <c r="R17" s="17" t="s">
        <v>23</v>
      </c>
      <c r="S17" s="17" t="s">
        <v>7</v>
      </c>
      <c r="T17" s="71">
        <f t="shared" si="1"/>
        <v>0</v>
      </c>
    </row>
    <row r="18" spans="1:20" ht="19.899999999999999" customHeight="1" thickBot="1" x14ac:dyDescent="0.3">
      <c r="A18" s="6">
        <v>202</v>
      </c>
      <c r="B18" s="7" t="s">
        <v>24</v>
      </c>
      <c r="C18" s="4">
        <f>'Year #1 Cost Est.'!C18</f>
        <v>1</v>
      </c>
      <c r="D18" s="9" t="s">
        <v>3</v>
      </c>
      <c r="E18" s="108"/>
      <c r="F18" s="9" t="s">
        <v>5</v>
      </c>
      <c r="G18" s="9" t="s">
        <v>23</v>
      </c>
      <c r="H18" s="9" t="s">
        <v>7</v>
      </c>
      <c r="I18" s="71">
        <f t="shared" si="0"/>
        <v>0</v>
      </c>
      <c r="J18" s="2"/>
      <c r="L18" s="63">
        <v>0</v>
      </c>
      <c r="N18" s="1"/>
      <c r="P18" s="81">
        <v>6000</v>
      </c>
      <c r="Q18" s="13" t="s">
        <v>5</v>
      </c>
      <c r="R18" s="13" t="s">
        <v>23</v>
      </c>
      <c r="S18" s="13" t="s">
        <v>7</v>
      </c>
      <c r="T18" s="70">
        <f t="shared" si="1"/>
        <v>0</v>
      </c>
    </row>
    <row r="19" spans="1:20" ht="19.899999999999999" customHeight="1" thickBot="1" x14ac:dyDescent="0.3">
      <c r="A19" s="10">
        <v>204</v>
      </c>
      <c r="B19" s="11" t="s">
        <v>25</v>
      </c>
      <c r="C19" s="13">
        <f>'Year #1 Cost Est.'!C19</f>
        <v>1</v>
      </c>
      <c r="D19" s="13" t="s">
        <v>3</v>
      </c>
      <c r="E19" s="107"/>
      <c r="F19" s="13" t="s">
        <v>5</v>
      </c>
      <c r="G19" s="13" t="s">
        <v>23</v>
      </c>
      <c r="H19" s="13" t="s">
        <v>7</v>
      </c>
      <c r="I19" s="70">
        <f t="shared" si="0"/>
        <v>0</v>
      </c>
      <c r="J19" s="2"/>
      <c r="L19" s="61">
        <v>1</v>
      </c>
      <c r="N19" s="1"/>
      <c r="P19" s="82">
        <v>2575</v>
      </c>
      <c r="Q19" s="37" t="s">
        <v>5</v>
      </c>
      <c r="R19" s="37" t="s">
        <v>23</v>
      </c>
      <c r="S19" s="38" t="s">
        <v>7</v>
      </c>
      <c r="T19" s="71">
        <f t="shared" si="1"/>
        <v>0</v>
      </c>
    </row>
    <row r="20" spans="1:20" ht="19.899999999999999" customHeight="1" thickBot="1" x14ac:dyDescent="0.3">
      <c r="A20" s="6">
        <v>205</v>
      </c>
      <c r="B20" s="67" t="s">
        <v>26</v>
      </c>
      <c r="C20" s="4">
        <f>'Year #1 Cost Est.'!C20</f>
        <v>1</v>
      </c>
      <c r="D20" s="9" t="s">
        <v>3</v>
      </c>
      <c r="E20" s="109"/>
      <c r="F20" s="9" t="s">
        <v>5</v>
      </c>
      <c r="G20" s="9" t="s">
        <v>23</v>
      </c>
      <c r="H20" s="9" t="s">
        <v>7</v>
      </c>
      <c r="I20" s="71">
        <f t="shared" si="0"/>
        <v>0</v>
      </c>
      <c r="J20" s="2"/>
      <c r="L20" s="61">
        <v>1</v>
      </c>
      <c r="N20" s="1"/>
      <c r="P20" s="81">
        <v>6197.84</v>
      </c>
      <c r="Q20" s="14" t="s">
        <v>5</v>
      </c>
      <c r="R20" s="14" t="s">
        <v>23</v>
      </c>
      <c r="S20" s="39" t="s">
        <v>7</v>
      </c>
      <c r="T20" s="70">
        <f t="shared" si="1"/>
        <v>0</v>
      </c>
    </row>
    <row r="21" spans="1:20" ht="19.899999999999999" customHeight="1" thickBot="1" x14ac:dyDescent="0.3">
      <c r="A21" s="10" t="s">
        <v>27</v>
      </c>
      <c r="B21" s="11" t="s">
        <v>99</v>
      </c>
      <c r="C21" s="13">
        <f>'Year #1 Cost Est.'!C21</f>
        <v>6</v>
      </c>
      <c r="D21" s="13" t="s">
        <v>3</v>
      </c>
      <c r="E21" s="107"/>
      <c r="F21" s="13" t="s">
        <v>5</v>
      </c>
      <c r="G21" s="13" t="s">
        <v>23</v>
      </c>
      <c r="H21" s="13" t="s">
        <v>7</v>
      </c>
      <c r="I21" s="70">
        <f t="shared" si="0"/>
        <v>0</v>
      </c>
      <c r="J21" s="2"/>
      <c r="L21" s="61">
        <v>94</v>
      </c>
      <c r="N21" s="1"/>
      <c r="P21" s="92">
        <v>375</v>
      </c>
      <c r="Q21" s="37" t="s">
        <v>5</v>
      </c>
      <c r="R21" s="37" t="s">
        <v>23</v>
      </c>
      <c r="S21" s="38" t="s">
        <v>7</v>
      </c>
      <c r="T21" s="71">
        <f t="shared" si="1"/>
        <v>0</v>
      </c>
    </row>
    <row r="22" spans="1:20" ht="19.899999999999999" customHeight="1" thickBot="1" x14ac:dyDescent="0.3">
      <c r="A22" s="6" t="s">
        <v>28</v>
      </c>
      <c r="B22" s="7" t="s">
        <v>100</v>
      </c>
      <c r="C22" s="4">
        <f>'Year #1 Cost Est.'!C22</f>
        <v>40</v>
      </c>
      <c r="D22" s="9" t="s">
        <v>3</v>
      </c>
      <c r="E22" s="108"/>
      <c r="F22" s="9" t="s">
        <v>5</v>
      </c>
      <c r="G22" s="9" t="s">
        <v>23</v>
      </c>
      <c r="H22" s="9" t="s">
        <v>7</v>
      </c>
      <c r="I22" s="71">
        <f t="shared" si="0"/>
        <v>0</v>
      </c>
      <c r="J22" s="2"/>
      <c r="L22" s="61">
        <v>293</v>
      </c>
      <c r="N22" s="1"/>
      <c r="P22" s="93">
        <v>350</v>
      </c>
      <c r="Q22" s="14" t="s">
        <v>5</v>
      </c>
      <c r="R22" s="14" t="s">
        <v>23</v>
      </c>
      <c r="S22" s="39" t="s">
        <v>7</v>
      </c>
      <c r="T22" s="70">
        <f t="shared" si="1"/>
        <v>0</v>
      </c>
    </row>
    <row r="23" spans="1:20" ht="19.899999999999999" customHeight="1" thickBot="1" x14ac:dyDescent="0.3">
      <c r="A23" s="10">
        <v>220.2</v>
      </c>
      <c r="B23" s="11" t="s">
        <v>29</v>
      </c>
      <c r="C23" s="13">
        <f>'Year #1 Cost Est.'!C23</f>
        <v>20</v>
      </c>
      <c r="D23" s="13" t="s">
        <v>3</v>
      </c>
      <c r="E23" s="107"/>
      <c r="F23" s="13" t="s">
        <v>5</v>
      </c>
      <c r="G23" s="13" t="s">
        <v>30</v>
      </c>
      <c r="H23" s="13" t="s">
        <v>7</v>
      </c>
      <c r="I23" s="70">
        <f t="shared" si="0"/>
        <v>0</v>
      </c>
      <c r="J23" s="2"/>
      <c r="L23" s="61">
        <v>192.42</v>
      </c>
      <c r="N23" s="1"/>
      <c r="P23" s="79">
        <v>350</v>
      </c>
      <c r="Q23" s="30" t="s">
        <v>5</v>
      </c>
      <c r="R23" s="30" t="s">
        <v>30</v>
      </c>
      <c r="S23" s="40" t="s">
        <v>7</v>
      </c>
      <c r="T23" s="71">
        <f t="shared" si="1"/>
        <v>0</v>
      </c>
    </row>
    <row r="24" spans="1:20" ht="19.899999999999999" customHeight="1" thickBot="1" x14ac:dyDescent="0.3">
      <c r="A24" s="6">
        <v>220.3</v>
      </c>
      <c r="B24" s="67" t="s">
        <v>31</v>
      </c>
      <c r="C24" s="4">
        <f>'Year #1 Cost Est.'!C24</f>
        <v>1</v>
      </c>
      <c r="D24" s="9" t="s">
        <v>3</v>
      </c>
      <c r="E24" s="109"/>
      <c r="F24" s="9" t="s">
        <v>5</v>
      </c>
      <c r="G24" s="9" t="s">
        <v>23</v>
      </c>
      <c r="H24" s="9" t="s">
        <v>7</v>
      </c>
      <c r="I24" s="71">
        <f t="shared" si="0"/>
        <v>0</v>
      </c>
      <c r="L24" s="64">
        <v>0</v>
      </c>
      <c r="N24" s="1"/>
      <c r="P24" s="81">
        <v>1100</v>
      </c>
      <c r="Q24" s="14" t="s">
        <v>5</v>
      </c>
      <c r="R24" s="14" t="s">
        <v>23</v>
      </c>
      <c r="S24" s="39" t="s">
        <v>7</v>
      </c>
      <c r="T24" s="70">
        <f t="shared" si="1"/>
        <v>0</v>
      </c>
    </row>
    <row r="25" spans="1:20" ht="19.899999999999999" customHeight="1" thickBot="1" x14ac:dyDescent="0.3">
      <c r="A25" s="10">
        <v>220.5</v>
      </c>
      <c r="B25" s="11" t="s">
        <v>32</v>
      </c>
      <c r="C25" s="13">
        <f>'Year #1 Cost Est.'!C25</f>
        <v>1</v>
      </c>
      <c r="D25" s="13" t="s">
        <v>3</v>
      </c>
      <c r="E25" s="107"/>
      <c r="F25" s="13" t="s">
        <v>5</v>
      </c>
      <c r="G25" s="13" t="s">
        <v>23</v>
      </c>
      <c r="H25" s="13" t="s">
        <v>7</v>
      </c>
      <c r="I25" s="70">
        <f t="shared" si="0"/>
        <v>0</v>
      </c>
      <c r="J25" s="2"/>
      <c r="L25" s="61">
        <v>0</v>
      </c>
      <c r="N25" s="1"/>
      <c r="P25" s="79">
        <v>928.77</v>
      </c>
      <c r="Q25" s="30" t="s">
        <v>5</v>
      </c>
      <c r="R25" s="30" t="s">
        <v>23</v>
      </c>
      <c r="S25" s="40" t="s">
        <v>7</v>
      </c>
      <c r="T25" s="71">
        <f t="shared" si="1"/>
        <v>0</v>
      </c>
    </row>
    <row r="26" spans="1:20" ht="19.899999999999999" customHeight="1" thickBot="1" x14ac:dyDescent="0.3">
      <c r="A26" s="6" t="s">
        <v>33</v>
      </c>
      <c r="B26" s="7" t="s">
        <v>101</v>
      </c>
      <c r="C26" s="4">
        <f>'Year #1 Cost Est.'!C26</f>
        <v>4</v>
      </c>
      <c r="D26" s="9" t="s">
        <v>3</v>
      </c>
      <c r="E26" s="108"/>
      <c r="F26" s="9" t="s">
        <v>5</v>
      </c>
      <c r="G26" s="9" t="s">
        <v>23</v>
      </c>
      <c r="H26" s="9" t="s">
        <v>7</v>
      </c>
      <c r="I26" s="71">
        <f t="shared" si="0"/>
        <v>0</v>
      </c>
      <c r="L26" s="63">
        <v>37</v>
      </c>
      <c r="N26" s="1"/>
      <c r="P26" s="93">
        <v>375</v>
      </c>
      <c r="Q26" s="14" t="s">
        <v>5</v>
      </c>
      <c r="R26" s="14" t="s">
        <v>23</v>
      </c>
      <c r="S26" s="39" t="s">
        <v>7</v>
      </c>
      <c r="T26" s="70">
        <f t="shared" si="1"/>
        <v>0</v>
      </c>
    </row>
    <row r="27" spans="1:20" ht="19.899999999999999" customHeight="1" thickBot="1" x14ac:dyDescent="0.3">
      <c r="A27" s="10" t="s">
        <v>34</v>
      </c>
      <c r="B27" s="11" t="s">
        <v>102</v>
      </c>
      <c r="C27" s="13">
        <f>'Year #1 Cost Est.'!C27</f>
        <v>20</v>
      </c>
      <c r="D27" s="13" t="s">
        <v>3</v>
      </c>
      <c r="E27" s="107"/>
      <c r="F27" s="13" t="s">
        <v>5</v>
      </c>
      <c r="G27" s="13" t="s">
        <v>23</v>
      </c>
      <c r="H27" s="13" t="s">
        <v>7</v>
      </c>
      <c r="I27" s="70">
        <f t="shared" si="0"/>
        <v>0</v>
      </c>
      <c r="J27" s="2"/>
      <c r="L27" s="63">
        <v>139</v>
      </c>
      <c r="N27" s="1"/>
      <c r="P27" s="79">
        <v>350</v>
      </c>
      <c r="Q27" s="30" t="s">
        <v>5</v>
      </c>
      <c r="R27" s="30" t="s">
        <v>23</v>
      </c>
      <c r="S27" s="40" t="s">
        <v>7</v>
      </c>
      <c r="T27" s="71">
        <f t="shared" si="1"/>
        <v>0</v>
      </c>
    </row>
    <row r="28" spans="1:20" ht="14.45" customHeight="1" x14ac:dyDescent="0.25"/>
    <row r="29" spans="1:20" ht="15.75" thickBot="1" x14ac:dyDescent="0.3">
      <c r="A29" s="58" t="s">
        <v>0</v>
      </c>
      <c r="B29" s="58" t="s">
        <v>1</v>
      </c>
      <c r="C29" s="58" t="s">
        <v>2</v>
      </c>
      <c r="D29" s="58" t="s">
        <v>3</v>
      </c>
      <c r="E29" s="75" t="s">
        <v>4</v>
      </c>
      <c r="F29" s="58" t="s">
        <v>5</v>
      </c>
      <c r="G29" s="58" t="s">
        <v>6</v>
      </c>
      <c r="H29" s="58" t="s">
        <v>7</v>
      </c>
      <c r="I29" s="69" t="s">
        <v>8</v>
      </c>
      <c r="N29" s="59"/>
      <c r="P29" s="75" t="s">
        <v>4</v>
      </c>
      <c r="Q29" s="58" t="s">
        <v>5</v>
      </c>
      <c r="R29" s="58" t="s">
        <v>6</v>
      </c>
      <c r="S29" s="58" t="s">
        <v>7</v>
      </c>
      <c r="T29" s="69" t="s">
        <v>8</v>
      </c>
    </row>
    <row r="30" spans="1:20" ht="19.899999999999999" customHeight="1" thickBot="1" x14ac:dyDescent="0.3">
      <c r="A30" s="54">
        <v>220.8</v>
      </c>
      <c r="B30" s="42" t="s">
        <v>35</v>
      </c>
      <c r="C30" s="41">
        <f>'Year #1 Cost Est.'!C31</f>
        <v>1</v>
      </c>
      <c r="D30" s="41" t="s">
        <v>3</v>
      </c>
      <c r="E30" s="84"/>
      <c r="F30" s="41" t="s">
        <v>5</v>
      </c>
      <c r="G30" s="41" t="s">
        <v>23</v>
      </c>
      <c r="H30" s="43" t="s">
        <v>7</v>
      </c>
      <c r="I30" s="70">
        <f t="shared" ref="I30:I53" si="2">C30*E30</f>
        <v>0</v>
      </c>
      <c r="L30" s="63">
        <v>0</v>
      </c>
      <c r="N30" s="1"/>
      <c r="P30" s="84">
        <v>750</v>
      </c>
      <c r="Q30" s="41" t="s">
        <v>5</v>
      </c>
      <c r="R30" s="41" t="s">
        <v>23</v>
      </c>
      <c r="S30" s="43" t="s">
        <v>7</v>
      </c>
      <c r="T30" s="70">
        <f t="shared" ref="T30:T53" si="3">N30*P30</f>
        <v>0</v>
      </c>
    </row>
    <row r="31" spans="1:20" ht="19.899999999999999" customHeight="1" thickBot="1" x14ac:dyDescent="0.3">
      <c r="A31" s="53">
        <v>221</v>
      </c>
      <c r="B31" s="3" t="s">
        <v>36</v>
      </c>
      <c r="C31" s="30">
        <f>'Year #1 Cost Est.'!C32</f>
        <v>8</v>
      </c>
      <c r="D31" s="30" t="s">
        <v>3</v>
      </c>
      <c r="E31" s="79"/>
      <c r="F31" s="30" t="s">
        <v>5</v>
      </c>
      <c r="G31" s="30" t="s">
        <v>23</v>
      </c>
      <c r="H31" s="40" t="s">
        <v>7</v>
      </c>
      <c r="I31" s="71">
        <f t="shared" si="2"/>
        <v>0</v>
      </c>
      <c r="J31" s="2"/>
      <c r="L31" s="63">
        <v>79</v>
      </c>
      <c r="N31" s="1"/>
      <c r="P31" s="79">
        <v>750</v>
      </c>
      <c r="Q31" s="30" t="s">
        <v>5</v>
      </c>
      <c r="R31" s="30" t="s">
        <v>23</v>
      </c>
      <c r="S31" s="40" t="s">
        <v>7</v>
      </c>
      <c r="T31" s="71">
        <f t="shared" si="3"/>
        <v>0</v>
      </c>
    </row>
    <row r="32" spans="1:20" ht="19.899999999999999" customHeight="1" thickBot="1" x14ac:dyDescent="0.3">
      <c r="A32" s="34">
        <v>222</v>
      </c>
      <c r="B32" s="18" t="s">
        <v>37</v>
      </c>
      <c r="C32" s="41">
        <f>'Year #1 Cost Est.'!C33</f>
        <v>8</v>
      </c>
      <c r="D32" s="14" t="s">
        <v>3</v>
      </c>
      <c r="E32" s="81"/>
      <c r="F32" s="14" t="s">
        <v>5</v>
      </c>
      <c r="G32" s="14" t="s">
        <v>23</v>
      </c>
      <c r="H32" s="39" t="s">
        <v>7</v>
      </c>
      <c r="I32" s="70">
        <f t="shared" si="2"/>
        <v>0</v>
      </c>
      <c r="L32" s="63">
        <v>34</v>
      </c>
      <c r="N32" s="1"/>
      <c r="P32" s="81">
        <v>750</v>
      </c>
      <c r="Q32" s="14" t="s">
        <v>5</v>
      </c>
      <c r="R32" s="14" t="s">
        <v>23</v>
      </c>
      <c r="S32" s="39" t="s">
        <v>7</v>
      </c>
      <c r="T32" s="70">
        <f t="shared" si="3"/>
        <v>0</v>
      </c>
    </row>
    <row r="33" spans="1:20" ht="19.899999999999999" customHeight="1" thickBot="1" x14ac:dyDescent="0.3">
      <c r="A33" s="53">
        <v>222.1</v>
      </c>
      <c r="B33" s="3" t="s">
        <v>38</v>
      </c>
      <c r="C33" s="30">
        <f>'Year #1 Cost Est.'!C34</f>
        <v>5</v>
      </c>
      <c r="D33" s="30" t="s">
        <v>3</v>
      </c>
      <c r="E33" s="79"/>
      <c r="F33" s="30" t="s">
        <v>5</v>
      </c>
      <c r="G33" s="30" t="s">
        <v>23</v>
      </c>
      <c r="H33" s="40" t="s">
        <v>7</v>
      </c>
      <c r="I33" s="71">
        <f t="shared" si="2"/>
        <v>0</v>
      </c>
      <c r="J33" s="2"/>
      <c r="L33" s="63">
        <v>10</v>
      </c>
      <c r="N33" s="1"/>
      <c r="P33" s="79">
        <v>750</v>
      </c>
      <c r="Q33" s="30" t="s">
        <v>5</v>
      </c>
      <c r="R33" s="30" t="s">
        <v>23</v>
      </c>
      <c r="S33" s="40" t="s">
        <v>7</v>
      </c>
      <c r="T33" s="71">
        <f t="shared" si="3"/>
        <v>0</v>
      </c>
    </row>
    <row r="34" spans="1:20" ht="19.899999999999999" customHeight="1" thickBot="1" x14ac:dyDescent="0.3">
      <c r="A34" s="34">
        <v>223</v>
      </c>
      <c r="B34" s="18" t="s">
        <v>39</v>
      </c>
      <c r="C34" s="41">
        <f>'Year #1 Cost Est.'!C35</f>
        <v>25</v>
      </c>
      <c r="D34" s="14" t="s">
        <v>3</v>
      </c>
      <c r="E34" s="111"/>
      <c r="F34" s="14" t="s">
        <v>5</v>
      </c>
      <c r="G34" s="14" t="s">
        <v>23</v>
      </c>
      <c r="H34" s="39" t="s">
        <v>7</v>
      </c>
      <c r="I34" s="70">
        <f t="shared" si="2"/>
        <v>0</v>
      </c>
      <c r="L34" s="63">
        <v>0</v>
      </c>
      <c r="N34" s="1"/>
      <c r="P34" s="93">
        <v>250</v>
      </c>
      <c r="Q34" s="14" t="s">
        <v>5</v>
      </c>
      <c r="R34" s="14" t="s">
        <v>23</v>
      </c>
      <c r="S34" s="39" t="s">
        <v>7</v>
      </c>
      <c r="T34" s="70">
        <f t="shared" si="3"/>
        <v>0</v>
      </c>
    </row>
    <row r="35" spans="1:20" ht="19.899999999999999" customHeight="1" thickBot="1" x14ac:dyDescent="0.3">
      <c r="A35" s="53">
        <v>238.12</v>
      </c>
      <c r="B35" s="3" t="s">
        <v>40</v>
      </c>
      <c r="C35" s="30">
        <f>'Year #1 Cost Est.'!C36</f>
        <v>20</v>
      </c>
      <c r="D35" s="30" t="s">
        <v>3</v>
      </c>
      <c r="E35" s="95"/>
      <c r="F35" s="30" t="s">
        <v>5</v>
      </c>
      <c r="G35" s="30" t="s">
        <v>41</v>
      </c>
      <c r="H35" s="40" t="s">
        <v>7</v>
      </c>
      <c r="I35" s="71">
        <f t="shared" si="2"/>
        <v>0</v>
      </c>
      <c r="J35" s="2"/>
      <c r="L35" s="63">
        <v>0</v>
      </c>
      <c r="N35" s="1"/>
      <c r="P35" s="95">
        <v>125</v>
      </c>
      <c r="Q35" s="30" t="s">
        <v>5</v>
      </c>
      <c r="R35" s="30" t="s">
        <v>41</v>
      </c>
      <c r="S35" s="40" t="s">
        <v>7</v>
      </c>
      <c r="T35" s="71">
        <f t="shared" si="3"/>
        <v>0</v>
      </c>
    </row>
    <row r="36" spans="1:20" ht="19.899999999999999" customHeight="1" thickBot="1" x14ac:dyDescent="0.3">
      <c r="A36" s="34">
        <v>244.12</v>
      </c>
      <c r="B36" s="18" t="s">
        <v>42</v>
      </c>
      <c r="C36" s="41">
        <f>'Year #1 Cost Est.'!C37</f>
        <v>20</v>
      </c>
      <c r="D36" s="14" t="s">
        <v>3</v>
      </c>
      <c r="E36" s="111"/>
      <c r="F36" s="14" t="s">
        <v>5</v>
      </c>
      <c r="G36" s="14" t="s">
        <v>41</v>
      </c>
      <c r="H36" s="14" t="s">
        <v>7</v>
      </c>
      <c r="I36" s="70">
        <f t="shared" si="2"/>
        <v>0</v>
      </c>
      <c r="J36" s="2"/>
      <c r="L36" s="63">
        <v>0</v>
      </c>
      <c r="N36" s="1"/>
      <c r="P36" s="93">
        <v>75</v>
      </c>
      <c r="Q36" s="14" t="s">
        <v>5</v>
      </c>
      <c r="R36" s="14" t="s">
        <v>41</v>
      </c>
      <c r="S36" s="14" t="s">
        <v>7</v>
      </c>
      <c r="T36" s="70">
        <f t="shared" si="3"/>
        <v>0</v>
      </c>
    </row>
    <row r="37" spans="1:20" ht="19.899999999999999" customHeight="1" thickBot="1" x14ac:dyDescent="0.3">
      <c r="A37" s="53">
        <v>252.12</v>
      </c>
      <c r="B37" s="3" t="s">
        <v>43</v>
      </c>
      <c r="C37" s="30">
        <f>'Year #1 Cost Est.'!C38</f>
        <v>20</v>
      </c>
      <c r="D37" s="30" t="s">
        <v>3</v>
      </c>
      <c r="E37" s="79"/>
      <c r="F37" s="30" t="s">
        <v>5</v>
      </c>
      <c r="G37" s="30" t="s">
        <v>41</v>
      </c>
      <c r="H37" s="40" t="s">
        <v>7</v>
      </c>
      <c r="I37" s="71">
        <f t="shared" si="2"/>
        <v>0</v>
      </c>
      <c r="J37" s="2"/>
      <c r="L37" s="63">
        <v>0</v>
      </c>
      <c r="N37" s="1"/>
      <c r="P37" s="79">
        <v>50</v>
      </c>
      <c r="Q37" s="30" t="s">
        <v>5</v>
      </c>
      <c r="R37" s="30" t="s">
        <v>41</v>
      </c>
      <c r="S37" s="40" t="s">
        <v>7</v>
      </c>
      <c r="T37" s="71">
        <f t="shared" si="3"/>
        <v>0</v>
      </c>
    </row>
    <row r="38" spans="1:20" ht="19.5" customHeight="1" thickBot="1" x14ac:dyDescent="0.3">
      <c r="A38" s="34">
        <v>258</v>
      </c>
      <c r="B38" s="18" t="s">
        <v>44</v>
      </c>
      <c r="C38" s="41">
        <f>'Year #1 Cost Est.'!C39</f>
        <v>7</v>
      </c>
      <c r="D38" s="14" t="s">
        <v>3</v>
      </c>
      <c r="E38" s="81"/>
      <c r="F38" s="14" t="s">
        <v>5</v>
      </c>
      <c r="G38" s="14" t="s">
        <v>13</v>
      </c>
      <c r="H38" s="14" t="s">
        <v>7</v>
      </c>
      <c r="I38" s="70">
        <f t="shared" si="2"/>
        <v>0</v>
      </c>
      <c r="J38" s="2"/>
      <c r="L38" s="63">
        <v>0</v>
      </c>
      <c r="N38" s="1"/>
      <c r="P38" s="81">
        <v>75</v>
      </c>
      <c r="Q38" s="14" t="s">
        <v>5</v>
      </c>
      <c r="R38" s="14" t="s">
        <v>13</v>
      </c>
      <c r="S38" s="14" t="s">
        <v>7</v>
      </c>
      <c r="T38" s="70">
        <f t="shared" si="3"/>
        <v>0</v>
      </c>
    </row>
    <row r="39" spans="1:20" ht="19.899999999999999" customHeight="1" thickBot="1" x14ac:dyDescent="0.3">
      <c r="A39" s="52">
        <v>269.06</v>
      </c>
      <c r="B39" s="36" t="s">
        <v>45</v>
      </c>
      <c r="C39" s="30">
        <f>'Year #1 Cost Est.'!C40</f>
        <v>150</v>
      </c>
      <c r="D39" s="37" t="s">
        <v>3</v>
      </c>
      <c r="E39" s="110"/>
      <c r="F39" s="37" t="s">
        <v>5</v>
      </c>
      <c r="G39" s="37" t="s">
        <v>41</v>
      </c>
      <c r="H39" s="37" t="s">
        <v>7</v>
      </c>
      <c r="I39" s="71">
        <f t="shared" si="2"/>
        <v>0</v>
      </c>
      <c r="J39" s="2"/>
      <c r="L39" s="63">
        <v>0</v>
      </c>
      <c r="N39" s="1"/>
      <c r="P39" s="92">
        <v>35</v>
      </c>
      <c r="Q39" s="37" t="s">
        <v>5</v>
      </c>
      <c r="R39" s="37" t="s">
        <v>41</v>
      </c>
      <c r="S39" s="37" t="s">
        <v>7</v>
      </c>
      <c r="T39" s="71">
        <f t="shared" si="3"/>
        <v>0</v>
      </c>
    </row>
    <row r="40" spans="1:20" ht="19.899999999999999" customHeight="1" thickBot="1" x14ac:dyDescent="0.3">
      <c r="A40" s="34">
        <v>269.08</v>
      </c>
      <c r="B40" s="18" t="s">
        <v>46</v>
      </c>
      <c r="C40" s="41">
        <f>'Year #1 Cost Est.'!C41</f>
        <v>50</v>
      </c>
      <c r="D40" s="14" t="s">
        <v>3</v>
      </c>
      <c r="E40" s="111"/>
      <c r="F40" s="14" t="s">
        <v>5</v>
      </c>
      <c r="G40" s="14" t="s">
        <v>41</v>
      </c>
      <c r="H40" s="14" t="s">
        <v>7</v>
      </c>
      <c r="I40" s="70">
        <f t="shared" si="2"/>
        <v>0</v>
      </c>
      <c r="J40" s="2"/>
      <c r="L40" s="63">
        <v>0</v>
      </c>
      <c r="N40" s="1"/>
      <c r="P40" s="93">
        <v>40</v>
      </c>
      <c r="Q40" s="14" t="s">
        <v>5</v>
      </c>
      <c r="R40" s="14" t="s">
        <v>41</v>
      </c>
      <c r="S40" s="14" t="s">
        <v>7</v>
      </c>
      <c r="T40" s="70">
        <f t="shared" si="3"/>
        <v>0</v>
      </c>
    </row>
    <row r="41" spans="1:20" ht="20.45" customHeight="1" thickBot="1" x14ac:dyDescent="0.3">
      <c r="A41" s="52">
        <v>357</v>
      </c>
      <c r="B41" s="36" t="s">
        <v>47</v>
      </c>
      <c r="C41" s="30">
        <f>'Year #1 Cost Est.'!C42</f>
        <v>20</v>
      </c>
      <c r="D41" s="37" t="s">
        <v>3</v>
      </c>
      <c r="E41" s="110"/>
      <c r="F41" s="37" t="s">
        <v>5</v>
      </c>
      <c r="G41" s="37" t="s">
        <v>23</v>
      </c>
      <c r="H41" s="37" t="s">
        <v>7</v>
      </c>
      <c r="I41" s="71">
        <f t="shared" si="2"/>
        <v>0</v>
      </c>
      <c r="J41" s="2"/>
      <c r="L41" s="63">
        <v>74</v>
      </c>
      <c r="N41" s="1"/>
      <c r="P41" s="92">
        <v>225</v>
      </c>
      <c r="Q41" s="37" t="s">
        <v>5</v>
      </c>
      <c r="R41" s="37" t="s">
        <v>23</v>
      </c>
      <c r="S41" s="37" t="s">
        <v>7</v>
      </c>
      <c r="T41" s="71">
        <f t="shared" si="3"/>
        <v>0</v>
      </c>
    </row>
    <row r="42" spans="1:20" ht="19.899999999999999" customHeight="1" thickBot="1" x14ac:dyDescent="0.3">
      <c r="A42" s="34">
        <v>358.1</v>
      </c>
      <c r="B42" s="18" t="s">
        <v>48</v>
      </c>
      <c r="C42" s="41">
        <f>'Year #1 Cost Est.'!C43</f>
        <v>20</v>
      </c>
      <c r="D42" s="14" t="s">
        <v>3</v>
      </c>
      <c r="E42" s="111"/>
      <c r="F42" s="14" t="s">
        <v>5</v>
      </c>
      <c r="G42" s="14" t="s">
        <v>23</v>
      </c>
      <c r="H42" s="14" t="s">
        <v>7</v>
      </c>
      <c r="I42" s="70">
        <f t="shared" si="2"/>
        <v>0</v>
      </c>
      <c r="J42" s="2"/>
      <c r="L42" s="63">
        <v>243</v>
      </c>
      <c r="N42" s="1"/>
      <c r="P42" s="93">
        <v>225</v>
      </c>
      <c r="Q42" s="14" t="s">
        <v>5</v>
      </c>
      <c r="R42" s="14" t="s">
        <v>23</v>
      </c>
      <c r="S42" s="14" t="s">
        <v>7</v>
      </c>
      <c r="T42" s="70">
        <f t="shared" si="3"/>
        <v>0</v>
      </c>
    </row>
    <row r="43" spans="1:20" ht="19.899999999999999" customHeight="1" thickBot="1" x14ac:dyDescent="0.3">
      <c r="A43" s="55">
        <v>358.2</v>
      </c>
      <c r="B43" s="44" t="s">
        <v>49</v>
      </c>
      <c r="C43" s="30">
        <f>'Year #1 Cost Est.'!C44</f>
        <v>30</v>
      </c>
      <c r="D43" s="45" t="s">
        <v>3</v>
      </c>
      <c r="E43" s="112"/>
      <c r="F43" s="45" t="s">
        <v>5</v>
      </c>
      <c r="G43" s="45" t="s">
        <v>23</v>
      </c>
      <c r="H43" s="45" t="s">
        <v>7</v>
      </c>
      <c r="I43" s="71">
        <f t="shared" si="2"/>
        <v>0</v>
      </c>
      <c r="L43" s="63">
        <v>0</v>
      </c>
      <c r="N43" s="1"/>
      <c r="P43" s="96">
        <v>225</v>
      </c>
      <c r="Q43" s="45" t="s">
        <v>5</v>
      </c>
      <c r="R43" s="45" t="s">
        <v>23</v>
      </c>
      <c r="S43" s="45" t="s">
        <v>7</v>
      </c>
      <c r="T43" s="71">
        <f t="shared" si="3"/>
        <v>0</v>
      </c>
    </row>
    <row r="44" spans="1:20" ht="19.899999999999999" customHeight="1" thickBot="1" x14ac:dyDescent="0.3">
      <c r="A44" s="34">
        <v>381</v>
      </c>
      <c r="B44" s="18" t="s">
        <v>50</v>
      </c>
      <c r="C44" s="41">
        <f>'Year #1 Cost Est.'!C45</f>
        <v>30</v>
      </c>
      <c r="D44" s="14" t="s">
        <v>3</v>
      </c>
      <c r="E44" s="81"/>
      <c r="F44" s="14" t="s">
        <v>5</v>
      </c>
      <c r="G44" s="14" t="s">
        <v>23</v>
      </c>
      <c r="H44" s="14" t="s">
        <v>7</v>
      </c>
      <c r="I44" s="70">
        <f t="shared" si="2"/>
        <v>0</v>
      </c>
      <c r="J44" s="2"/>
      <c r="L44" s="63">
        <v>10</v>
      </c>
      <c r="N44" s="1"/>
      <c r="P44" s="81">
        <v>225</v>
      </c>
      <c r="Q44" s="14" t="s">
        <v>5</v>
      </c>
      <c r="R44" s="14" t="s">
        <v>23</v>
      </c>
      <c r="S44" s="14" t="s">
        <v>7</v>
      </c>
      <c r="T44" s="70">
        <f t="shared" si="3"/>
        <v>0</v>
      </c>
    </row>
    <row r="45" spans="1:20" ht="19.899999999999999" customHeight="1" thickBot="1" x14ac:dyDescent="0.3">
      <c r="A45" s="55">
        <v>381.3</v>
      </c>
      <c r="B45" s="44" t="s">
        <v>51</v>
      </c>
      <c r="C45" s="30">
        <f>'Year #1 Cost Est.'!C46</f>
        <v>60</v>
      </c>
      <c r="D45" s="45" t="s">
        <v>3</v>
      </c>
      <c r="E45" s="85"/>
      <c r="F45" s="45" t="s">
        <v>5</v>
      </c>
      <c r="G45" s="45" t="s">
        <v>23</v>
      </c>
      <c r="H45" s="45" t="s">
        <v>7</v>
      </c>
      <c r="I45" s="71">
        <f t="shared" si="2"/>
        <v>0</v>
      </c>
      <c r="J45" s="2"/>
      <c r="L45" s="63">
        <v>76</v>
      </c>
      <c r="N45" s="1"/>
      <c r="P45" s="85">
        <v>225</v>
      </c>
      <c r="Q45" s="45" t="s">
        <v>5</v>
      </c>
      <c r="R45" s="45" t="s">
        <v>23</v>
      </c>
      <c r="S45" s="45" t="s">
        <v>7</v>
      </c>
      <c r="T45" s="71">
        <f t="shared" si="3"/>
        <v>0</v>
      </c>
    </row>
    <row r="46" spans="1:20" ht="19.899999999999999" customHeight="1" thickBot="1" x14ac:dyDescent="0.3">
      <c r="A46" s="34">
        <v>402</v>
      </c>
      <c r="B46" s="18" t="s">
        <v>52</v>
      </c>
      <c r="C46" s="41">
        <f>'Year #1 Cost Est.'!C47</f>
        <v>13</v>
      </c>
      <c r="D46" s="14" t="s">
        <v>3</v>
      </c>
      <c r="E46" s="81"/>
      <c r="F46" s="14" t="s">
        <v>5</v>
      </c>
      <c r="G46" s="14" t="s">
        <v>10</v>
      </c>
      <c r="H46" s="14" t="s">
        <v>7</v>
      </c>
      <c r="I46" s="70">
        <f t="shared" si="2"/>
        <v>0</v>
      </c>
      <c r="J46" s="2"/>
      <c r="L46" s="61">
        <v>0</v>
      </c>
      <c r="N46" s="1"/>
      <c r="P46" s="81">
        <v>75</v>
      </c>
      <c r="Q46" s="14" t="s">
        <v>5</v>
      </c>
      <c r="R46" s="14" t="s">
        <v>10</v>
      </c>
      <c r="S46" s="14" t="s">
        <v>7</v>
      </c>
      <c r="T46" s="70">
        <f t="shared" si="3"/>
        <v>0</v>
      </c>
    </row>
    <row r="47" spans="1:20" ht="19.899999999999999" customHeight="1" thickBot="1" x14ac:dyDescent="0.3">
      <c r="A47" s="53">
        <v>402.12</v>
      </c>
      <c r="B47" s="3" t="s">
        <v>53</v>
      </c>
      <c r="C47" s="30">
        <f>'Year #1 Cost Est.'!C48</f>
        <v>13</v>
      </c>
      <c r="D47" s="30" t="s">
        <v>3</v>
      </c>
      <c r="E47" s="83"/>
      <c r="F47" s="30" t="s">
        <v>5</v>
      </c>
      <c r="G47" s="30" t="s">
        <v>10</v>
      </c>
      <c r="H47" s="40" t="s">
        <v>7</v>
      </c>
      <c r="I47" s="71">
        <f t="shared" si="2"/>
        <v>0</v>
      </c>
      <c r="J47" s="2"/>
      <c r="L47" s="61">
        <v>0</v>
      </c>
      <c r="N47" s="1"/>
      <c r="P47" s="83">
        <v>70</v>
      </c>
      <c r="Q47" s="30" t="s">
        <v>5</v>
      </c>
      <c r="R47" s="30" t="s">
        <v>10</v>
      </c>
      <c r="S47" s="40" t="s">
        <v>7</v>
      </c>
      <c r="T47" s="71">
        <f t="shared" si="3"/>
        <v>0</v>
      </c>
    </row>
    <row r="48" spans="1:20" ht="19.899999999999999" customHeight="1" thickBot="1" x14ac:dyDescent="0.3">
      <c r="A48" s="34">
        <v>403</v>
      </c>
      <c r="B48" s="18" t="s">
        <v>54</v>
      </c>
      <c r="C48" s="41">
        <f>'Year #1 Cost Est.'!C49</f>
        <v>0</v>
      </c>
      <c r="D48" s="14" t="s">
        <v>3</v>
      </c>
      <c r="E48" s="111"/>
      <c r="F48" s="14" t="s">
        <v>5</v>
      </c>
      <c r="G48" s="14" t="s">
        <v>13</v>
      </c>
      <c r="H48" s="46"/>
      <c r="I48" s="70">
        <f t="shared" si="2"/>
        <v>0</v>
      </c>
      <c r="J48" s="2"/>
      <c r="L48" s="61">
        <v>0</v>
      </c>
      <c r="N48" s="1"/>
      <c r="P48" s="93">
        <v>12</v>
      </c>
      <c r="Q48" s="14" t="s">
        <v>5</v>
      </c>
      <c r="R48" s="14" t="s">
        <v>13</v>
      </c>
      <c r="S48" s="46"/>
      <c r="T48" s="102">
        <f t="shared" si="3"/>
        <v>0</v>
      </c>
    </row>
    <row r="49" spans="1:20" ht="19.899999999999999" customHeight="1" thickBot="1" x14ac:dyDescent="0.3">
      <c r="A49" s="53">
        <v>403.1</v>
      </c>
      <c r="B49" s="3" t="s">
        <v>55</v>
      </c>
      <c r="C49" s="30">
        <f>'Year #1 Cost Est.'!C50</f>
        <v>18</v>
      </c>
      <c r="D49" s="30" t="s">
        <v>3</v>
      </c>
      <c r="E49" s="79"/>
      <c r="F49" s="30" t="s">
        <v>5</v>
      </c>
      <c r="G49" s="30" t="s">
        <v>56</v>
      </c>
      <c r="H49" s="30" t="s">
        <v>7</v>
      </c>
      <c r="I49" s="71">
        <f t="shared" si="2"/>
        <v>0</v>
      </c>
      <c r="J49" s="2"/>
      <c r="L49" s="61">
        <v>0</v>
      </c>
      <c r="N49" s="1"/>
      <c r="P49" s="79">
        <v>23</v>
      </c>
      <c r="Q49" s="30" t="s">
        <v>5</v>
      </c>
      <c r="R49" s="30" t="s">
        <v>56</v>
      </c>
      <c r="S49" s="30" t="s">
        <v>7</v>
      </c>
      <c r="T49" s="71">
        <f t="shared" si="3"/>
        <v>0</v>
      </c>
    </row>
    <row r="50" spans="1:20" ht="19.899999999999999" customHeight="1" thickBot="1" x14ac:dyDescent="0.3">
      <c r="A50" s="34">
        <v>420</v>
      </c>
      <c r="B50" s="18" t="s">
        <v>57</v>
      </c>
      <c r="C50" s="41">
        <f>'Year #1 Cost Est.'!C51</f>
        <v>0</v>
      </c>
      <c r="D50" s="14" t="s">
        <v>3</v>
      </c>
      <c r="E50" s="111"/>
      <c r="F50" s="14" t="s">
        <v>5</v>
      </c>
      <c r="G50" s="14" t="s">
        <v>56</v>
      </c>
      <c r="H50" s="14"/>
      <c r="I50" s="70">
        <f t="shared" si="2"/>
        <v>0</v>
      </c>
      <c r="J50" s="2"/>
      <c r="L50" s="61">
        <v>0</v>
      </c>
      <c r="N50" s="1"/>
      <c r="P50" s="81">
        <v>100</v>
      </c>
      <c r="Q50" s="14" t="s">
        <v>5</v>
      </c>
      <c r="R50" s="14" t="s">
        <v>56</v>
      </c>
      <c r="S50" s="19"/>
      <c r="T50" s="102">
        <f t="shared" si="3"/>
        <v>0</v>
      </c>
    </row>
    <row r="51" spans="1:20" ht="19.899999999999999" customHeight="1" thickBot="1" x14ac:dyDescent="0.3">
      <c r="A51" s="52">
        <v>440</v>
      </c>
      <c r="B51" s="36" t="s">
        <v>58</v>
      </c>
      <c r="C51" s="30">
        <f>'Year #1 Cost Est.'!C52</f>
        <v>27</v>
      </c>
      <c r="D51" s="37" t="s">
        <v>3</v>
      </c>
      <c r="E51" s="110"/>
      <c r="F51" s="37" t="s">
        <v>5</v>
      </c>
      <c r="G51" s="37" t="s">
        <v>59</v>
      </c>
      <c r="H51" s="37" t="s">
        <v>7</v>
      </c>
      <c r="I51" s="71">
        <f t="shared" si="2"/>
        <v>0</v>
      </c>
      <c r="J51" s="2"/>
      <c r="L51" s="61">
        <v>0</v>
      </c>
      <c r="N51" s="1"/>
      <c r="P51" s="79">
        <v>0.41</v>
      </c>
      <c r="Q51" s="30" t="s">
        <v>5</v>
      </c>
      <c r="R51" s="30" t="s">
        <v>59</v>
      </c>
      <c r="S51" s="30" t="s">
        <v>7</v>
      </c>
      <c r="T51" s="71">
        <f t="shared" si="3"/>
        <v>0</v>
      </c>
    </row>
    <row r="52" spans="1:20" ht="19.899999999999999" customHeight="1" thickBot="1" x14ac:dyDescent="0.3">
      <c r="A52" s="34">
        <v>443</v>
      </c>
      <c r="B52" s="18" t="s">
        <v>61</v>
      </c>
      <c r="C52" s="41">
        <f>'Year #1 Cost Est.'!C53</f>
        <v>1</v>
      </c>
      <c r="D52" s="14" t="s">
        <v>3</v>
      </c>
      <c r="E52" s="111"/>
      <c r="F52" s="14" t="s">
        <v>5</v>
      </c>
      <c r="G52" s="14" t="s">
        <v>62</v>
      </c>
      <c r="H52" s="14" t="s">
        <v>7</v>
      </c>
      <c r="I52" s="70">
        <f t="shared" si="2"/>
        <v>0</v>
      </c>
      <c r="J52" s="2"/>
      <c r="L52" s="61">
        <v>0</v>
      </c>
      <c r="N52" s="1"/>
      <c r="P52" s="79">
        <v>62.93</v>
      </c>
      <c r="Q52" s="30" t="s">
        <v>5</v>
      </c>
      <c r="R52" s="30" t="s">
        <v>62</v>
      </c>
      <c r="S52" s="35" t="s">
        <v>7</v>
      </c>
      <c r="T52" s="71">
        <f t="shared" si="3"/>
        <v>0</v>
      </c>
    </row>
    <row r="53" spans="1:20" ht="19.899999999999999" customHeight="1" thickBot="1" x14ac:dyDescent="0.3">
      <c r="A53" s="53">
        <v>460</v>
      </c>
      <c r="B53" s="3" t="s">
        <v>63</v>
      </c>
      <c r="C53" s="30">
        <f>'Year #1 Cost Est.'!C58</f>
        <v>4750</v>
      </c>
      <c r="D53" s="30" t="s">
        <v>3</v>
      </c>
      <c r="E53" s="110"/>
      <c r="F53" s="30" t="s">
        <v>5</v>
      </c>
      <c r="G53" s="30" t="s">
        <v>56</v>
      </c>
      <c r="H53" s="40" t="s">
        <v>7</v>
      </c>
      <c r="I53" s="71">
        <f t="shared" si="2"/>
        <v>0</v>
      </c>
      <c r="J53" s="2"/>
      <c r="L53" s="63">
        <v>8615.77</v>
      </c>
      <c r="N53" s="1"/>
      <c r="P53" s="93">
        <v>85</v>
      </c>
      <c r="Q53" s="14" t="s">
        <v>5</v>
      </c>
      <c r="R53" s="14" t="s">
        <v>56</v>
      </c>
      <c r="S53" s="14" t="s">
        <v>7</v>
      </c>
      <c r="T53" s="70">
        <f t="shared" si="3"/>
        <v>0</v>
      </c>
    </row>
    <row r="55" spans="1:20" x14ac:dyDescent="0.25">
      <c r="A55" s="58" t="s">
        <v>0</v>
      </c>
      <c r="B55" s="58" t="s">
        <v>1</v>
      </c>
      <c r="C55" s="58" t="s">
        <v>2</v>
      </c>
      <c r="D55" s="58" t="s">
        <v>3</v>
      </c>
      <c r="E55" s="75" t="s">
        <v>4</v>
      </c>
      <c r="F55" s="58" t="s">
        <v>5</v>
      </c>
      <c r="G55" s="58" t="s">
        <v>6</v>
      </c>
      <c r="H55" s="58" t="s">
        <v>7</v>
      </c>
      <c r="I55" s="69" t="s">
        <v>8</v>
      </c>
      <c r="N55" s="59"/>
      <c r="P55" s="75" t="s">
        <v>4</v>
      </c>
      <c r="Q55" s="58" t="s">
        <v>5</v>
      </c>
      <c r="R55" s="58" t="s">
        <v>6</v>
      </c>
      <c r="S55" s="58" t="s">
        <v>7</v>
      </c>
      <c r="T55" s="69" t="s">
        <v>8</v>
      </c>
    </row>
    <row r="56" spans="1:20" ht="15.75" thickBot="1" x14ac:dyDescent="0.3"/>
    <row r="57" spans="1:20" ht="19.899999999999999" customHeight="1" thickBot="1" x14ac:dyDescent="0.3">
      <c r="A57" s="34">
        <v>464</v>
      </c>
      <c r="B57" s="18" t="s">
        <v>64</v>
      </c>
      <c r="C57" s="14">
        <f>'Year #1 Cost Est.'!C59</f>
        <v>600</v>
      </c>
      <c r="D57" s="14" t="s">
        <v>3</v>
      </c>
      <c r="E57" s="81"/>
      <c r="F57" s="14" t="s">
        <v>5</v>
      </c>
      <c r="G57" s="14" t="s">
        <v>60</v>
      </c>
      <c r="H57" s="14" t="s">
        <v>7</v>
      </c>
      <c r="I57" s="70">
        <f t="shared" ref="I57:I79" si="4">C57*E57</f>
        <v>0</v>
      </c>
      <c r="J57" s="2"/>
      <c r="L57" s="63">
        <v>8427.01</v>
      </c>
      <c r="N57" s="1"/>
      <c r="P57" s="94">
        <v>6.3</v>
      </c>
      <c r="Q57" s="30" t="s">
        <v>5</v>
      </c>
      <c r="R57" s="30" t="s">
        <v>60</v>
      </c>
      <c r="S57" s="30" t="s">
        <v>7</v>
      </c>
      <c r="T57" s="71">
        <f t="shared" ref="T57:T79" si="5">N57*P57</f>
        <v>0</v>
      </c>
    </row>
    <row r="58" spans="1:20" ht="19.899999999999999" customHeight="1" thickBot="1" x14ac:dyDescent="0.3">
      <c r="A58" s="53">
        <v>464.5</v>
      </c>
      <c r="B58" s="3" t="s">
        <v>65</v>
      </c>
      <c r="C58" s="30">
        <f>'Year #1 Cost Est.'!C60</f>
        <v>10</v>
      </c>
      <c r="D58" s="30" t="s">
        <v>3</v>
      </c>
      <c r="E58" s="79"/>
      <c r="F58" s="30" t="s">
        <v>5</v>
      </c>
      <c r="G58" s="30" t="s">
        <v>41</v>
      </c>
      <c r="H58" s="30" t="s">
        <v>7</v>
      </c>
      <c r="I58" s="71">
        <f t="shared" si="4"/>
        <v>0</v>
      </c>
      <c r="J58" s="2"/>
      <c r="L58" s="63">
        <v>0</v>
      </c>
      <c r="N58" s="1"/>
      <c r="P58" s="93">
        <v>2.0499999999999998</v>
      </c>
      <c r="Q58" s="14" t="s">
        <v>5</v>
      </c>
      <c r="R58" s="14" t="s">
        <v>41</v>
      </c>
      <c r="S58" s="14" t="s">
        <v>7</v>
      </c>
      <c r="T58" s="102">
        <f t="shared" si="5"/>
        <v>0</v>
      </c>
    </row>
    <row r="59" spans="1:20" ht="19.899999999999999" customHeight="1" thickBot="1" x14ac:dyDescent="0.3">
      <c r="A59" s="34">
        <v>472</v>
      </c>
      <c r="B59" s="18" t="s">
        <v>66</v>
      </c>
      <c r="C59" s="14">
        <f>'Year #1 Cost Est.'!C61</f>
        <v>150</v>
      </c>
      <c r="D59" s="14" t="s">
        <v>3</v>
      </c>
      <c r="E59" s="111"/>
      <c r="F59" s="14" t="s">
        <v>5</v>
      </c>
      <c r="G59" s="14" t="s">
        <v>56</v>
      </c>
      <c r="H59" s="14" t="s">
        <v>7</v>
      </c>
      <c r="I59" s="70">
        <f t="shared" si="4"/>
        <v>0</v>
      </c>
      <c r="J59" s="2"/>
      <c r="L59" s="63">
        <v>430.33</v>
      </c>
      <c r="N59" s="1"/>
      <c r="P59" s="83">
        <v>225</v>
      </c>
      <c r="Q59" s="37" t="s">
        <v>5</v>
      </c>
      <c r="R59" s="37" t="s">
        <v>56</v>
      </c>
      <c r="S59" s="37" t="s">
        <v>7</v>
      </c>
      <c r="T59" s="71">
        <f t="shared" si="5"/>
        <v>0</v>
      </c>
    </row>
    <row r="60" spans="1:20" ht="19.899999999999999" customHeight="1" thickBot="1" x14ac:dyDescent="0.3">
      <c r="A60" s="52">
        <v>472.4</v>
      </c>
      <c r="B60" s="36" t="s">
        <v>67</v>
      </c>
      <c r="C60" s="37">
        <f>'Year #1 Cost Est.'!C62</f>
        <v>10</v>
      </c>
      <c r="D60" s="37" t="s">
        <v>3</v>
      </c>
      <c r="E60" s="110"/>
      <c r="F60" s="37" t="s">
        <v>5</v>
      </c>
      <c r="G60" s="37" t="s">
        <v>13</v>
      </c>
      <c r="H60" s="37" t="s">
        <v>7</v>
      </c>
      <c r="I60" s="71">
        <f t="shared" si="4"/>
        <v>0</v>
      </c>
      <c r="J60" s="2"/>
      <c r="L60" s="63">
        <v>0</v>
      </c>
      <c r="N60" s="1"/>
      <c r="P60" s="94">
        <v>80</v>
      </c>
      <c r="Q60" s="30" t="s">
        <v>5</v>
      </c>
      <c r="R60" s="30" t="s">
        <v>13</v>
      </c>
      <c r="S60" s="30" t="s">
        <v>7</v>
      </c>
      <c r="T60" s="72">
        <f t="shared" si="5"/>
        <v>0</v>
      </c>
    </row>
    <row r="61" spans="1:20" ht="19.899999999999999" customHeight="1" thickBot="1" x14ac:dyDescent="0.3">
      <c r="A61" s="34">
        <v>483.5</v>
      </c>
      <c r="B61" s="18" t="s">
        <v>68</v>
      </c>
      <c r="C61" s="14">
        <f>'Year #1 Cost Est.'!C63</f>
        <v>1800</v>
      </c>
      <c r="D61" s="14" t="s">
        <v>3</v>
      </c>
      <c r="E61" s="111"/>
      <c r="F61" s="14" t="s">
        <v>5</v>
      </c>
      <c r="G61" s="14" t="s">
        <v>41</v>
      </c>
      <c r="H61" s="14" t="s">
        <v>7</v>
      </c>
      <c r="I61" s="70">
        <f t="shared" si="4"/>
        <v>0</v>
      </c>
      <c r="J61" s="2"/>
      <c r="L61" s="63">
        <v>10305</v>
      </c>
      <c r="N61" s="1"/>
      <c r="P61" s="93">
        <v>2.1</v>
      </c>
      <c r="Q61" s="14" t="s">
        <v>5</v>
      </c>
      <c r="R61" s="14" t="s">
        <v>41</v>
      </c>
      <c r="S61" s="14" t="s">
        <v>7</v>
      </c>
      <c r="T61" s="70">
        <f t="shared" si="5"/>
        <v>0</v>
      </c>
    </row>
    <row r="62" spans="1:20" ht="19.899999999999999" customHeight="1" thickBot="1" x14ac:dyDescent="0.3">
      <c r="A62" s="55">
        <v>504</v>
      </c>
      <c r="B62" s="44" t="s">
        <v>69</v>
      </c>
      <c r="C62" s="30">
        <f>'Year #1 Cost Est.'!C64</f>
        <v>1800</v>
      </c>
      <c r="D62" s="45" t="s">
        <v>3</v>
      </c>
      <c r="E62" s="112"/>
      <c r="F62" s="45" t="s">
        <v>5</v>
      </c>
      <c r="G62" s="45" t="s">
        <v>41</v>
      </c>
      <c r="H62" s="45" t="s">
        <v>7</v>
      </c>
      <c r="I62" s="71">
        <f t="shared" si="4"/>
        <v>0</v>
      </c>
      <c r="J62" s="2"/>
      <c r="L62" s="63">
        <v>2781</v>
      </c>
      <c r="N62" s="1"/>
      <c r="P62" s="79">
        <v>55</v>
      </c>
      <c r="Q62" s="30" t="s">
        <v>5</v>
      </c>
      <c r="R62" s="30" t="s">
        <v>41</v>
      </c>
      <c r="S62" s="40" t="s">
        <v>7</v>
      </c>
      <c r="T62" s="71">
        <f t="shared" si="5"/>
        <v>0</v>
      </c>
    </row>
    <row r="63" spans="1:20" ht="19.899999999999999" customHeight="1" thickBot="1" x14ac:dyDescent="0.3">
      <c r="A63" s="34">
        <v>504.1</v>
      </c>
      <c r="B63" s="18" t="s">
        <v>70</v>
      </c>
      <c r="C63" s="14">
        <f>'Year #1 Cost Est.'!C65</f>
        <v>300</v>
      </c>
      <c r="D63" s="14" t="s">
        <v>3</v>
      </c>
      <c r="E63" s="81"/>
      <c r="F63" s="14" t="s">
        <v>5</v>
      </c>
      <c r="G63" s="14" t="s">
        <v>41</v>
      </c>
      <c r="H63" s="14" t="s">
        <v>7</v>
      </c>
      <c r="I63" s="70">
        <f t="shared" si="4"/>
        <v>0</v>
      </c>
      <c r="J63" s="2"/>
      <c r="L63" s="63">
        <v>10</v>
      </c>
      <c r="N63" s="1"/>
      <c r="P63" s="81">
        <v>70</v>
      </c>
      <c r="Q63" s="14" t="s">
        <v>5</v>
      </c>
      <c r="R63" s="14" t="s">
        <v>41</v>
      </c>
      <c r="S63" s="39" t="s">
        <v>7</v>
      </c>
      <c r="T63" s="70">
        <f t="shared" si="5"/>
        <v>0</v>
      </c>
    </row>
    <row r="64" spans="1:20" ht="19.899999999999999" customHeight="1" thickBot="1" x14ac:dyDescent="0.3">
      <c r="A64" s="53">
        <v>506</v>
      </c>
      <c r="B64" s="3" t="s">
        <v>71</v>
      </c>
      <c r="C64" s="37">
        <f>'Year #1 Cost Est.'!C66</f>
        <v>25</v>
      </c>
      <c r="D64" s="30" t="s">
        <v>3</v>
      </c>
      <c r="E64" s="83"/>
      <c r="F64" s="30" t="s">
        <v>5</v>
      </c>
      <c r="G64" s="30" t="s">
        <v>41</v>
      </c>
      <c r="H64" s="40"/>
      <c r="I64" s="71">
        <f t="shared" si="4"/>
        <v>0</v>
      </c>
      <c r="J64" s="2"/>
      <c r="L64" s="63">
        <v>0</v>
      </c>
      <c r="N64" s="1"/>
      <c r="P64" s="79">
        <v>50</v>
      </c>
      <c r="Q64" s="3" t="s">
        <v>5</v>
      </c>
      <c r="R64" s="30" t="s">
        <v>41</v>
      </c>
      <c r="S64" s="49"/>
      <c r="T64" s="71">
        <f t="shared" si="5"/>
        <v>0</v>
      </c>
    </row>
    <row r="65" spans="1:20" ht="19.899999999999999" customHeight="1" thickBot="1" x14ac:dyDescent="0.3">
      <c r="A65" s="34">
        <v>509</v>
      </c>
      <c r="B65" s="18" t="s">
        <v>72</v>
      </c>
      <c r="C65" s="14">
        <f>'Year #1 Cost Est.'!C67</f>
        <v>200</v>
      </c>
      <c r="D65" s="14" t="s">
        <v>3</v>
      </c>
      <c r="E65" s="111"/>
      <c r="F65" s="14" t="s">
        <v>5</v>
      </c>
      <c r="G65" s="14" t="s">
        <v>41</v>
      </c>
      <c r="H65" s="46" t="s">
        <v>7</v>
      </c>
      <c r="I65" s="70">
        <f t="shared" si="4"/>
        <v>0</v>
      </c>
      <c r="J65" s="2"/>
      <c r="L65" s="63">
        <v>0</v>
      </c>
      <c r="N65" s="1"/>
      <c r="P65" s="79">
        <v>55.08</v>
      </c>
      <c r="Q65" s="36" t="s">
        <v>5</v>
      </c>
      <c r="R65" s="30" t="s">
        <v>41</v>
      </c>
      <c r="S65" s="36" t="s">
        <v>7</v>
      </c>
      <c r="T65" s="71">
        <f t="shared" si="5"/>
        <v>0</v>
      </c>
    </row>
    <row r="66" spans="1:20" ht="19.899999999999999" customHeight="1" thickBot="1" x14ac:dyDescent="0.3">
      <c r="A66" s="53">
        <v>509.1</v>
      </c>
      <c r="B66" s="3" t="s">
        <v>73</v>
      </c>
      <c r="C66" s="30">
        <f>'Year #1 Cost Est.'!C68</f>
        <v>200</v>
      </c>
      <c r="D66" s="30" t="s">
        <v>3</v>
      </c>
      <c r="E66" s="79"/>
      <c r="F66" s="30" t="s">
        <v>5</v>
      </c>
      <c r="G66" s="30" t="s">
        <v>41</v>
      </c>
      <c r="H66" s="30" t="s">
        <v>7</v>
      </c>
      <c r="I66" s="71">
        <f t="shared" si="4"/>
        <v>0</v>
      </c>
      <c r="J66" s="2"/>
      <c r="L66" s="63">
        <v>78.5</v>
      </c>
      <c r="N66" s="1"/>
      <c r="P66" s="81">
        <v>63.5</v>
      </c>
      <c r="Q66" s="14" t="s">
        <v>5</v>
      </c>
      <c r="R66" s="14" t="s">
        <v>41</v>
      </c>
      <c r="S66" s="14" t="s">
        <v>7</v>
      </c>
      <c r="T66" s="70">
        <f t="shared" si="5"/>
        <v>0</v>
      </c>
    </row>
    <row r="67" spans="1:20" ht="19.899999999999999" customHeight="1" thickBot="1" x14ac:dyDescent="0.3">
      <c r="A67" s="34">
        <v>511.1</v>
      </c>
      <c r="B67" s="18" t="s">
        <v>74</v>
      </c>
      <c r="C67" s="14">
        <f>'Year #1 Cost Est.'!C69</f>
        <v>25</v>
      </c>
      <c r="D67" s="14" t="s">
        <v>3</v>
      </c>
      <c r="E67" s="111"/>
      <c r="F67" s="14" t="s">
        <v>5</v>
      </c>
      <c r="G67" s="14" t="s">
        <v>41</v>
      </c>
      <c r="H67" s="14" t="s">
        <v>7</v>
      </c>
      <c r="I67" s="70">
        <f t="shared" si="4"/>
        <v>0</v>
      </c>
      <c r="J67" s="2"/>
      <c r="L67" s="63">
        <v>0</v>
      </c>
      <c r="N67" s="1"/>
      <c r="P67" s="79">
        <v>45</v>
      </c>
      <c r="Q67" s="37" t="s">
        <v>5</v>
      </c>
      <c r="R67" s="30" t="s">
        <v>41</v>
      </c>
      <c r="S67" s="37" t="s">
        <v>7</v>
      </c>
      <c r="T67" s="71">
        <f t="shared" si="5"/>
        <v>0</v>
      </c>
    </row>
    <row r="68" spans="1:20" ht="19.899999999999999" customHeight="1" thickBot="1" x14ac:dyDescent="0.3">
      <c r="A68" s="52">
        <v>516</v>
      </c>
      <c r="B68" s="36" t="s">
        <v>75</v>
      </c>
      <c r="C68" s="37">
        <f>'Year #1 Cost Est.'!C70</f>
        <v>80</v>
      </c>
      <c r="D68" s="37" t="s">
        <v>3</v>
      </c>
      <c r="E68" s="110"/>
      <c r="F68" s="37" t="s">
        <v>5</v>
      </c>
      <c r="G68" s="37" t="s">
        <v>23</v>
      </c>
      <c r="H68" s="37" t="s">
        <v>7</v>
      </c>
      <c r="I68" s="71">
        <f t="shared" si="4"/>
        <v>0</v>
      </c>
      <c r="J68" s="2"/>
      <c r="L68" s="63">
        <v>62</v>
      </c>
      <c r="N68" s="1"/>
      <c r="P68" s="81">
        <v>339</v>
      </c>
      <c r="Q68" s="14" t="s">
        <v>5</v>
      </c>
      <c r="R68" s="14" t="s">
        <v>23</v>
      </c>
      <c r="S68" s="14" t="s">
        <v>7</v>
      </c>
      <c r="T68" s="70">
        <f t="shared" si="5"/>
        <v>0</v>
      </c>
    </row>
    <row r="69" spans="1:20" ht="19.899999999999999" customHeight="1" thickBot="1" x14ac:dyDescent="0.3">
      <c r="A69" s="34">
        <v>570.20000000000005</v>
      </c>
      <c r="B69" s="18" t="s">
        <v>76</v>
      </c>
      <c r="C69" s="14">
        <f>'Year #1 Cost Est.'!C71</f>
        <v>1000</v>
      </c>
      <c r="D69" s="14" t="s">
        <v>3</v>
      </c>
      <c r="E69" s="111"/>
      <c r="F69" s="14" t="s">
        <v>5</v>
      </c>
      <c r="G69" s="14" t="s">
        <v>41</v>
      </c>
      <c r="H69" s="14" t="s">
        <v>7</v>
      </c>
      <c r="I69" s="70">
        <f t="shared" si="4"/>
        <v>0</v>
      </c>
      <c r="J69" s="2"/>
      <c r="L69" s="63">
        <v>0</v>
      </c>
      <c r="N69" s="1"/>
      <c r="P69" s="79">
        <v>27</v>
      </c>
      <c r="Q69" s="30" t="s">
        <v>5</v>
      </c>
      <c r="R69" s="30" t="s">
        <v>41</v>
      </c>
      <c r="S69" s="30" t="s">
        <v>7</v>
      </c>
      <c r="T69" s="71">
        <f t="shared" si="5"/>
        <v>0</v>
      </c>
    </row>
    <row r="70" spans="1:20" ht="19.899999999999999" customHeight="1" thickBot="1" x14ac:dyDescent="0.3">
      <c r="A70" s="55">
        <v>580</v>
      </c>
      <c r="B70" s="44" t="s">
        <v>77</v>
      </c>
      <c r="C70" s="30">
        <f>'Year #1 Cost Est.'!C72</f>
        <v>2000</v>
      </c>
      <c r="D70" s="45" t="s">
        <v>3</v>
      </c>
      <c r="E70" s="112"/>
      <c r="F70" s="45" t="s">
        <v>5</v>
      </c>
      <c r="G70" s="45" t="s">
        <v>41</v>
      </c>
      <c r="H70" s="45" t="s">
        <v>7</v>
      </c>
      <c r="I70" s="71">
        <f t="shared" si="4"/>
        <v>0</v>
      </c>
      <c r="J70" s="2"/>
      <c r="L70" s="61">
        <v>4389</v>
      </c>
      <c r="N70" s="1"/>
      <c r="P70" s="81">
        <v>30</v>
      </c>
      <c r="Q70" s="14" t="s">
        <v>5</v>
      </c>
      <c r="R70" s="14" t="s">
        <v>41</v>
      </c>
      <c r="S70" s="19" t="s">
        <v>7</v>
      </c>
      <c r="T70" s="70">
        <f t="shared" si="5"/>
        <v>0</v>
      </c>
    </row>
    <row r="71" spans="1:20" ht="19.899999999999999" customHeight="1" thickBot="1" x14ac:dyDescent="0.3">
      <c r="A71" s="34">
        <v>582</v>
      </c>
      <c r="B71" s="18" t="s">
        <v>78</v>
      </c>
      <c r="C71" s="14">
        <f>'Year #1 Cost Est.'!C73</f>
        <v>6</v>
      </c>
      <c r="D71" s="14" t="s">
        <v>3</v>
      </c>
      <c r="E71" s="81"/>
      <c r="F71" s="14" t="s">
        <v>5</v>
      </c>
      <c r="G71" s="14" t="s">
        <v>23</v>
      </c>
      <c r="H71" s="14" t="s">
        <v>7</v>
      </c>
      <c r="I71" s="70">
        <f t="shared" si="4"/>
        <v>0</v>
      </c>
      <c r="J71" s="2"/>
      <c r="L71" s="61">
        <v>137</v>
      </c>
      <c r="N71" s="1"/>
      <c r="P71" s="79">
        <v>130</v>
      </c>
      <c r="Q71" s="30" t="s">
        <v>5</v>
      </c>
      <c r="R71" s="30" t="s">
        <v>23</v>
      </c>
      <c r="S71" s="30" t="s">
        <v>7</v>
      </c>
      <c r="T71" s="71">
        <f t="shared" si="5"/>
        <v>0</v>
      </c>
    </row>
    <row r="72" spans="1:20" ht="19.899999999999999" customHeight="1" thickBot="1" x14ac:dyDescent="0.3">
      <c r="A72" s="52">
        <v>594</v>
      </c>
      <c r="B72" s="36" t="s">
        <v>109</v>
      </c>
      <c r="C72" s="37">
        <f>'Year #1 Cost Est.'!C74</f>
        <v>500</v>
      </c>
      <c r="D72" s="37" t="s">
        <v>3</v>
      </c>
      <c r="E72" s="110"/>
      <c r="F72" s="37" t="s">
        <v>5</v>
      </c>
      <c r="G72" s="37" t="s">
        <v>41</v>
      </c>
      <c r="H72" s="37"/>
      <c r="I72" s="71">
        <f t="shared" si="4"/>
        <v>0</v>
      </c>
      <c r="J72" s="2"/>
      <c r="N72" s="1"/>
      <c r="P72" s="81">
        <v>5</v>
      </c>
      <c r="Q72" s="14" t="s">
        <v>5</v>
      </c>
      <c r="R72" s="14" t="s">
        <v>41</v>
      </c>
      <c r="S72" s="19"/>
      <c r="T72" s="70">
        <f t="shared" si="5"/>
        <v>0</v>
      </c>
    </row>
    <row r="73" spans="1:20" ht="19.899999999999999" customHeight="1" thickBot="1" x14ac:dyDescent="0.3">
      <c r="A73" s="34">
        <v>670</v>
      </c>
      <c r="B73" s="18" t="s">
        <v>79</v>
      </c>
      <c r="C73" s="14">
        <f>'Year #1 Cost Est.'!C75</f>
        <v>0</v>
      </c>
      <c r="D73" s="14" t="s">
        <v>3</v>
      </c>
      <c r="E73" s="111"/>
      <c r="F73" s="14" t="s">
        <v>5</v>
      </c>
      <c r="G73" s="14" t="s">
        <v>41</v>
      </c>
      <c r="H73" s="14"/>
      <c r="I73" s="70">
        <f t="shared" si="4"/>
        <v>0</v>
      </c>
      <c r="J73" s="2"/>
      <c r="L73" s="61">
        <v>0</v>
      </c>
      <c r="N73" s="1"/>
      <c r="P73" s="81">
        <v>100</v>
      </c>
      <c r="Q73" s="14" t="s">
        <v>5</v>
      </c>
      <c r="R73" s="14" t="s">
        <v>41</v>
      </c>
      <c r="S73" s="19"/>
      <c r="T73" s="70">
        <f t="shared" si="5"/>
        <v>0</v>
      </c>
    </row>
    <row r="74" spans="1:20" ht="19.899999999999999" customHeight="1" thickBot="1" x14ac:dyDescent="0.3">
      <c r="A74" s="52">
        <v>697</v>
      </c>
      <c r="B74" s="36" t="s">
        <v>80</v>
      </c>
      <c r="C74" s="30">
        <f>'Year #1 Cost Est.'!C76</f>
        <v>10</v>
      </c>
      <c r="D74" s="37" t="s">
        <v>3</v>
      </c>
      <c r="E74" s="110"/>
      <c r="F74" s="37" t="s">
        <v>5</v>
      </c>
      <c r="G74" s="37" t="s">
        <v>41</v>
      </c>
      <c r="H74" s="37"/>
      <c r="I74" s="71">
        <f t="shared" si="4"/>
        <v>0</v>
      </c>
      <c r="J74" s="2"/>
      <c r="L74" s="61">
        <v>150</v>
      </c>
      <c r="N74" s="1"/>
      <c r="P74" s="79">
        <v>5</v>
      </c>
      <c r="Q74" s="30" t="s">
        <v>5</v>
      </c>
      <c r="R74" s="30" t="s">
        <v>41</v>
      </c>
      <c r="S74" s="30"/>
      <c r="T74" s="71">
        <f t="shared" si="5"/>
        <v>0</v>
      </c>
    </row>
    <row r="75" spans="1:20" ht="19.899999999999999" customHeight="1" thickBot="1" x14ac:dyDescent="0.3">
      <c r="A75" s="34">
        <v>701</v>
      </c>
      <c r="B75" s="18" t="s">
        <v>81</v>
      </c>
      <c r="C75" s="14">
        <f>'Year #1 Cost Est.'!C77</f>
        <v>1100</v>
      </c>
      <c r="D75" s="14" t="s">
        <v>3</v>
      </c>
      <c r="E75" s="111"/>
      <c r="F75" s="14" t="s">
        <v>5</v>
      </c>
      <c r="G75" s="14" t="s">
        <v>13</v>
      </c>
      <c r="H75" s="14" t="s">
        <v>7</v>
      </c>
      <c r="I75" s="70">
        <f t="shared" si="4"/>
        <v>0</v>
      </c>
      <c r="J75" s="2"/>
      <c r="L75" s="61">
        <v>3434</v>
      </c>
      <c r="N75" s="1"/>
      <c r="P75" s="81">
        <v>90</v>
      </c>
      <c r="Q75" s="14" t="s">
        <v>5</v>
      </c>
      <c r="R75" s="14" t="s">
        <v>13</v>
      </c>
      <c r="S75" s="19" t="s">
        <v>7</v>
      </c>
      <c r="T75" s="70">
        <f t="shared" si="5"/>
        <v>0</v>
      </c>
    </row>
    <row r="76" spans="1:20" ht="19.899999999999999" customHeight="1" thickBot="1" x14ac:dyDescent="0.3">
      <c r="A76" s="55">
        <v>701.1</v>
      </c>
      <c r="B76" s="44" t="s">
        <v>82</v>
      </c>
      <c r="C76" s="37">
        <f>'Year #1 Cost Est.'!C80</f>
        <v>100</v>
      </c>
      <c r="D76" s="45" t="s">
        <v>3</v>
      </c>
      <c r="E76" s="112"/>
      <c r="F76" s="45" t="s">
        <v>5</v>
      </c>
      <c r="G76" s="45" t="s">
        <v>13</v>
      </c>
      <c r="H76" s="45" t="s">
        <v>7</v>
      </c>
      <c r="I76" s="71">
        <f t="shared" si="4"/>
        <v>0</v>
      </c>
      <c r="J76" s="2"/>
      <c r="L76" s="64">
        <v>1479</v>
      </c>
      <c r="N76" s="1"/>
      <c r="P76" s="79">
        <v>95</v>
      </c>
      <c r="Q76" s="30" t="s">
        <v>5</v>
      </c>
      <c r="R76" s="30" t="s">
        <v>13</v>
      </c>
      <c r="S76" s="30" t="s">
        <v>7</v>
      </c>
      <c r="T76" s="71">
        <f t="shared" si="5"/>
        <v>0</v>
      </c>
    </row>
    <row r="77" spans="1:20" ht="19.899999999999999" customHeight="1" thickBot="1" x14ac:dyDescent="0.3">
      <c r="A77" s="34">
        <v>701.2</v>
      </c>
      <c r="B77" s="18" t="s">
        <v>122</v>
      </c>
      <c r="C77" s="14">
        <f>'Year #1 Cost Est.'!C85</f>
        <v>200</v>
      </c>
      <c r="D77" s="14" t="s">
        <v>3</v>
      </c>
      <c r="E77" s="81"/>
      <c r="F77" s="14" t="s">
        <v>5</v>
      </c>
      <c r="G77" s="14" t="s">
        <v>13</v>
      </c>
      <c r="H77" s="14" t="s">
        <v>7</v>
      </c>
      <c r="I77" s="70">
        <f t="shared" si="4"/>
        <v>0</v>
      </c>
      <c r="J77" s="2"/>
      <c r="L77" s="61">
        <v>890.27</v>
      </c>
      <c r="N77" s="1"/>
      <c r="P77" s="81">
        <v>102</v>
      </c>
      <c r="Q77" s="14" t="s">
        <v>5</v>
      </c>
      <c r="R77" s="14" t="s">
        <v>13</v>
      </c>
      <c r="S77" s="19" t="s">
        <v>7</v>
      </c>
      <c r="T77" s="70">
        <f t="shared" si="5"/>
        <v>0</v>
      </c>
    </row>
    <row r="78" spans="1:20" ht="19.899999999999999" customHeight="1" thickBot="1" x14ac:dyDescent="0.3">
      <c r="A78" s="55">
        <v>702</v>
      </c>
      <c r="B78" s="44" t="s">
        <v>107</v>
      </c>
      <c r="C78" s="30">
        <f>'Year #1 Cost Est.'!C86</f>
        <v>36</v>
      </c>
      <c r="D78" s="45" t="s">
        <v>3</v>
      </c>
      <c r="E78" s="85"/>
      <c r="F78" s="45" t="s">
        <v>5</v>
      </c>
      <c r="G78" s="45" t="s">
        <v>56</v>
      </c>
      <c r="H78" s="45" t="s">
        <v>7</v>
      </c>
      <c r="I78" s="71">
        <f t="shared" si="4"/>
        <v>0</v>
      </c>
      <c r="J78" s="2"/>
      <c r="L78" s="63">
        <v>418.91</v>
      </c>
      <c r="N78" s="1"/>
      <c r="P78" s="79">
        <v>230</v>
      </c>
      <c r="Q78" s="30" t="s">
        <v>5</v>
      </c>
      <c r="R78" s="30" t="s">
        <v>56</v>
      </c>
      <c r="S78" s="30" t="s">
        <v>7</v>
      </c>
      <c r="T78" s="71">
        <f t="shared" si="5"/>
        <v>0</v>
      </c>
    </row>
    <row r="79" spans="1:20" ht="19.899999999999999" customHeight="1" thickBot="1" x14ac:dyDescent="0.3">
      <c r="A79" s="34">
        <v>702.1</v>
      </c>
      <c r="B79" s="18" t="s">
        <v>84</v>
      </c>
      <c r="C79" s="14">
        <f>'Year #1 Cost Est.'!C87</f>
        <v>2500</v>
      </c>
      <c r="D79" s="14" t="s">
        <v>3</v>
      </c>
      <c r="E79" s="81"/>
      <c r="F79" s="14" t="s">
        <v>5</v>
      </c>
      <c r="G79" s="14" t="s">
        <v>13</v>
      </c>
      <c r="H79" s="14" t="s">
        <v>7</v>
      </c>
      <c r="I79" s="70">
        <f t="shared" si="4"/>
        <v>0</v>
      </c>
      <c r="J79" s="2"/>
      <c r="L79" s="63">
        <v>16164.17</v>
      </c>
      <c r="N79" s="1"/>
      <c r="P79" s="81">
        <v>8.4</v>
      </c>
      <c r="Q79" s="14" t="s">
        <v>5</v>
      </c>
      <c r="R79" s="14" t="s">
        <v>13</v>
      </c>
      <c r="S79" s="19" t="s">
        <v>7</v>
      </c>
      <c r="T79" s="70">
        <f t="shared" si="5"/>
        <v>0</v>
      </c>
    </row>
    <row r="81" spans="1:20" ht="15.75" thickBot="1" x14ac:dyDescent="0.3">
      <c r="A81" s="58" t="s">
        <v>0</v>
      </c>
      <c r="B81" s="58" t="s">
        <v>1</v>
      </c>
      <c r="C81" s="58" t="s">
        <v>2</v>
      </c>
      <c r="D81" s="58" t="s">
        <v>3</v>
      </c>
      <c r="E81" s="75" t="s">
        <v>4</v>
      </c>
      <c r="F81" s="58" t="s">
        <v>5</v>
      </c>
      <c r="G81" s="58" t="s">
        <v>6</v>
      </c>
      <c r="H81" s="58" t="s">
        <v>7</v>
      </c>
      <c r="I81" s="69" t="s">
        <v>8</v>
      </c>
      <c r="N81" s="59"/>
      <c r="P81" s="75" t="s">
        <v>4</v>
      </c>
      <c r="Q81" s="58" t="s">
        <v>5</v>
      </c>
      <c r="R81" s="58" t="s">
        <v>6</v>
      </c>
      <c r="S81" s="58" t="s">
        <v>7</v>
      </c>
      <c r="T81" s="69" t="s">
        <v>8</v>
      </c>
    </row>
    <row r="82" spans="1:20" ht="19.899999999999999" customHeight="1" thickBot="1" x14ac:dyDescent="0.3">
      <c r="A82" s="53">
        <v>703</v>
      </c>
      <c r="B82" s="3" t="s">
        <v>108</v>
      </c>
      <c r="C82" s="30">
        <f>'Year #1 Cost Est.'!C88</f>
        <v>75</v>
      </c>
      <c r="D82" s="30" t="s">
        <v>3</v>
      </c>
      <c r="E82" s="83"/>
      <c r="F82" s="30" t="s">
        <v>5</v>
      </c>
      <c r="G82" s="30" t="s">
        <v>56</v>
      </c>
      <c r="H82" s="40" t="s">
        <v>7</v>
      </c>
      <c r="I82" s="71">
        <f t="shared" ref="I82:I94" si="6">C82*E82</f>
        <v>0</v>
      </c>
      <c r="J82" s="2"/>
      <c r="L82" s="63">
        <v>1184.21</v>
      </c>
      <c r="N82" s="1"/>
      <c r="P82" s="79">
        <v>183.75</v>
      </c>
      <c r="Q82" s="30" t="s">
        <v>5</v>
      </c>
      <c r="R82" s="30" t="s">
        <v>56</v>
      </c>
      <c r="S82" s="30" t="s">
        <v>7</v>
      </c>
      <c r="T82" s="71">
        <f t="shared" ref="T82:T94" si="7">N82*P82</f>
        <v>0</v>
      </c>
    </row>
    <row r="83" spans="1:20" ht="19.899999999999999" customHeight="1" thickBot="1" x14ac:dyDescent="0.3">
      <c r="A83" s="34">
        <v>715</v>
      </c>
      <c r="B83" s="18" t="s">
        <v>85</v>
      </c>
      <c r="C83" s="14">
        <f>'Year #1 Cost Est.'!C89</f>
        <v>5</v>
      </c>
      <c r="D83" s="14" t="s">
        <v>3</v>
      </c>
      <c r="E83" s="111"/>
      <c r="F83" s="14" t="s">
        <v>5</v>
      </c>
      <c r="G83" s="14" t="s">
        <v>23</v>
      </c>
      <c r="H83" s="46"/>
      <c r="I83" s="70">
        <f t="shared" si="6"/>
        <v>0</v>
      </c>
      <c r="J83" s="2"/>
      <c r="L83" s="63">
        <v>0</v>
      </c>
      <c r="N83" s="1"/>
      <c r="P83" s="81">
        <v>100</v>
      </c>
      <c r="Q83" s="14" t="s">
        <v>5</v>
      </c>
      <c r="R83" s="14" t="s">
        <v>23</v>
      </c>
      <c r="S83" s="19"/>
      <c r="T83" s="70">
        <f t="shared" si="7"/>
        <v>0</v>
      </c>
    </row>
    <row r="84" spans="1:20" ht="19.899999999999999" customHeight="1" thickBot="1" x14ac:dyDescent="0.3">
      <c r="A84" s="53">
        <v>751</v>
      </c>
      <c r="B84" s="3" t="s">
        <v>86</v>
      </c>
      <c r="C84" s="30">
        <f>'Year #1 Cost Est.'!C90</f>
        <v>200</v>
      </c>
      <c r="D84" s="30" t="s">
        <v>3</v>
      </c>
      <c r="E84" s="79"/>
      <c r="F84" s="30" t="s">
        <v>5</v>
      </c>
      <c r="G84" s="30" t="s">
        <v>10</v>
      </c>
      <c r="H84" s="30" t="s">
        <v>7</v>
      </c>
      <c r="I84" s="71">
        <f t="shared" si="6"/>
        <v>0</v>
      </c>
      <c r="J84" s="2"/>
      <c r="L84" s="63">
        <v>777</v>
      </c>
      <c r="N84" s="1"/>
      <c r="P84" s="79">
        <v>58.08</v>
      </c>
      <c r="Q84" s="30" t="s">
        <v>5</v>
      </c>
      <c r="R84" s="30" t="s">
        <v>10</v>
      </c>
      <c r="S84" s="30" t="s">
        <v>7</v>
      </c>
      <c r="T84" s="71">
        <f t="shared" si="7"/>
        <v>0</v>
      </c>
    </row>
    <row r="85" spans="1:20" ht="19.899999999999999" customHeight="1" thickBot="1" x14ac:dyDescent="0.3">
      <c r="A85" s="34">
        <v>765</v>
      </c>
      <c r="B85" s="18" t="s">
        <v>87</v>
      </c>
      <c r="C85" s="14">
        <f>'Year #1 Cost Est.'!C91</f>
        <v>700</v>
      </c>
      <c r="D85" s="14" t="s">
        <v>3</v>
      </c>
      <c r="E85" s="111"/>
      <c r="F85" s="14" t="s">
        <v>5</v>
      </c>
      <c r="G85" s="14" t="s">
        <v>13</v>
      </c>
      <c r="H85" s="14" t="s">
        <v>7</v>
      </c>
      <c r="I85" s="70">
        <f t="shared" si="6"/>
        <v>0</v>
      </c>
      <c r="J85" s="2"/>
      <c r="L85" s="63">
        <v>2752</v>
      </c>
      <c r="N85" s="1"/>
      <c r="P85" s="81">
        <v>2.79</v>
      </c>
      <c r="Q85" s="14" t="s">
        <v>5</v>
      </c>
      <c r="R85" s="14" t="s">
        <v>13</v>
      </c>
      <c r="S85" s="19" t="s">
        <v>7</v>
      </c>
      <c r="T85" s="70">
        <f t="shared" si="7"/>
        <v>0</v>
      </c>
    </row>
    <row r="86" spans="1:20" ht="19.899999999999999" customHeight="1" thickBot="1" x14ac:dyDescent="0.3">
      <c r="A86" s="53">
        <v>811.36</v>
      </c>
      <c r="B86" s="3" t="s">
        <v>104</v>
      </c>
      <c r="C86" s="30">
        <f>'Year #1 Cost Est.'!C92</f>
        <v>4</v>
      </c>
      <c r="D86" s="30" t="s">
        <v>3</v>
      </c>
      <c r="E86" s="79"/>
      <c r="F86" s="30" t="s">
        <v>5</v>
      </c>
      <c r="G86" s="30" t="s">
        <v>23</v>
      </c>
      <c r="H86" s="30" t="s">
        <v>7</v>
      </c>
      <c r="I86" s="71">
        <f t="shared" si="6"/>
        <v>0</v>
      </c>
      <c r="J86" s="2"/>
      <c r="L86" s="63">
        <v>0</v>
      </c>
      <c r="N86" s="1"/>
      <c r="P86" s="79">
        <v>600</v>
      </c>
      <c r="Q86" s="30" t="s">
        <v>5</v>
      </c>
      <c r="R86" s="30" t="s">
        <v>23</v>
      </c>
      <c r="S86" s="30" t="s">
        <v>7</v>
      </c>
      <c r="T86" s="71">
        <f t="shared" si="7"/>
        <v>0</v>
      </c>
    </row>
    <row r="87" spans="1:20" ht="19.899999999999999" customHeight="1" thickBot="1" x14ac:dyDescent="0.3">
      <c r="A87" s="34">
        <v>854.01400000000001</v>
      </c>
      <c r="B87" s="18" t="s">
        <v>88</v>
      </c>
      <c r="C87" s="14">
        <f>'Year #1 Cost Est.'!C93</f>
        <v>1200</v>
      </c>
      <c r="D87" s="14" t="s">
        <v>3</v>
      </c>
      <c r="E87" s="111"/>
      <c r="F87" s="14" t="s">
        <v>5</v>
      </c>
      <c r="G87" s="14" t="s">
        <v>41</v>
      </c>
      <c r="H87" s="14" t="s">
        <v>7</v>
      </c>
      <c r="I87" s="118">
        <f t="shared" si="6"/>
        <v>0</v>
      </c>
      <c r="J87" s="2"/>
      <c r="L87" s="63">
        <v>0</v>
      </c>
      <c r="N87" s="1"/>
      <c r="P87" s="94">
        <v>2.1000000000000001E-2</v>
      </c>
      <c r="Q87" s="30" t="s">
        <v>5</v>
      </c>
      <c r="R87" s="30" t="s">
        <v>41</v>
      </c>
      <c r="S87" s="30" t="s">
        <v>7</v>
      </c>
      <c r="T87" s="71">
        <f t="shared" si="7"/>
        <v>0</v>
      </c>
    </row>
    <row r="88" spans="1:20" ht="19.899999999999999" customHeight="1" thickBot="1" x14ac:dyDescent="0.3">
      <c r="A88" s="53">
        <v>854.03399999999999</v>
      </c>
      <c r="B88" s="3" t="s">
        <v>89</v>
      </c>
      <c r="C88" s="30">
        <f>'Year #1 Cost Est.'!C94</f>
        <v>1000</v>
      </c>
      <c r="D88" s="30" t="s">
        <v>3</v>
      </c>
      <c r="E88" s="113"/>
      <c r="F88" s="30" t="s">
        <v>5</v>
      </c>
      <c r="G88" s="30" t="s">
        <v>41</v>
      </c>
      <c r="H88" s="30" t="s">
        <v>7</v>
      </c>
      <c r="I88" s="119">
        <f t="shared" si="6"/>
        <v>0</v>
      </c>
      <c r="J88" s="2"/>
      <c r="L88" s="63">
        <v>0</v>
      </c>
      <c r="N88" s="1"/>
      <c r="P88" s="93">
        <v>3.15</v>
      </c>
      <c r="Q88" s="14" t="s">
        <v>5</v>
      </c>
      <c r="R88" s="14" t="s">
        <v>41</v>
      </c>
      <c r="S88" s="14" t="s">
        <v>7</v>
      </c>
      <c r="T88" s="70">
        <f t="shared" si="7"/>
        <v>0</v>
      </c>
    </row>
    <row r="89" spans="1:20" ht="19.899999999999999" customHeight="1" thickBot="1" x14ac:dyDescent="0.3">
      <c r="A89" s="34">
        <v>861.04</v>
      </c>
      <c r="B89" s="18" t="s">
        <v>110</v>
      </c>
      <c r="C89" s="14">
        <f>'Year #1 Cost Est.'!C95</f>
        <v>2000</v>
      </c>
      <c r="D89" s="14" t="s">
        <v>3</v>
      </c>
      <c r="E89" s="111"/>
      <c r="F89" s="14" t="s">
        <v>5</v>
      </c>
      <c r="G89" s="14" t="s">
        <v>41</v>
      </c>
      <c r="H89" s="14" t="s">
        <v>7</v>
      </c>
      <c r="I89" s="118">
        <f t="shared" si="6"/>
        <v>0</v>
      </c>
      <c r="J89" s="2"/>
      <c r="L89" s="63">
        <v>0</v>
      </c>
      <c r="N89" s="1"/>
      <c r="P89" s="93">
        <v>0.23</v>
      </c>
      <c r="Q89" s="14" t="s">
        <v>5</v>
      </c>
      <c r="R89" s="14" t="s">
        <v>41</v>
      </c>
      <c r="S89" s="14" t="s">
        <v>7</v>
      </c>
      <c r="T89" s="70">
        <f t="shared" si="7"/>
        <v>0</v>
      </c>
    </row>
    <row r="90" spans="1:20" ht="19.899999999999999" customHeight="1" thickBot="1" x14ac:dyDescent="0.3">
      <c r="A90" s="53">
        <v>861.04</v>
      </c>
      <c r="B90" s="3" t="s">
        <v>90</v>
      </c>
      <c r="C90" s="30">
        <f>'Year #1 Cost Est.'!C96</f>
        <v>2000</v>
      </c>
      <c r="D90" s="30" t="s">
        <v>3</v>
      </c>
      <c r="E90" s="113"/>
      <c r="F90" s="30" t="s">
        <v>5</v>
      </c>
      <c r="G90" s="30" t="s">
        <v>41</v>
      </c>
      <c r="H90" s="30" t="s">
        <v>7</v>
      </c>
      <c r="I90" s="119">
        <f t="shared" si="6"/>
        <v>0</v>
      </c>
      <c r="L90" s="61">
        <v>0</v>
      </c>
      <c r="N90" s="1"/>
      <c r="P90" s="94">
        <v>0.23</v>
      </c>
      <c r="Q90" s="30" t="s">
        <v>5</v>
      </c>
      <c r="R90" s="30" t="s">
        <v>41</v>
      </c>
      <c r="S90" s="30" t="s">
        <v>7</v>
      </c>
      <c r="T90" s="71">
        <f t="shared" si="7"/>
        <v>0</v>
      </c>
    </row>
    <row r="91" spans="1:20" ht="19.899999999999999" customHeight="1" thickBot="1" x14ac:dyDescent="0.3">
      <c r="A91" s="34">
        <v>868.04</v>
      </c>
      <c r="B91" s="18" t="s">
        <v>91</v>
      </c>
      <c r="C91" s="14">
        <f>'Year #1 Cost Est.'!C97</f>
        <v>2000</v>
      </c>
      <c r="D91" s="14" t="s">
        <v>3</v>
      </c>
      <c r="E91" s="111"/>
      <c r="F91" s="14" t="s">
        <v>5</v>
      </c>
      <c r="G91" s="14" t="s">
        <v>41</v>
      </c>
      <c r="H91" s="14" t="s">
        <v>7</v>
      </c>
      <c r="I91" s="118">
        <f t="shared" si="6"/>
        <v>0</v>
      </c>
      <c r="L91" s="61">
        <v>10150.5</v>
      </c>
      <c r="N91" s="1"/>
      <c r="P91" s="93">
        <v>0.35</v>
      </c>
      <c r="Q91" s="14" t="s">
        <v>5</v>
      </c>
      <c r="R91" s="14" t="s">
        <v>41</v>
      </c>
      <c r="S91" s="14" t="s">
        <v>7</v>
      </c>
      <c r="T91" s="70">
        <f t="shared" si="7"/>
        <v>0</v>
      </c>
    </row>
    <row r="92" spans="1:20" ht="19.149999999999999" customHeight="1" thickBot="1" x14ac:dyDescent="0.3">
      <c r="A92" s="53">
        <v>868.12</v>
      </c>
      <c r="B92" s="3" t="s">
        <v>92</v>
      </c>
      <c r="C92" s="30">
        <f>'Year #1 Cost Est.'!C98</f>
        <v>300</v>
      </c>
      <c r="D92" s="30" t="s">
        <v>3</v>
      </c>
      <c r="E92" s="113"/>
      <c r="F92" s="30" t="s">
        <v>5</v>
      </c>
      <c r="G92" s="30" t="s">
        <v>41</v>
      </c>
      <c r="H92" s="30" t="s">
        <v>7</v>
      </c>
      <c r="I92" s="119">
        <f t="shared" si="6"/>
        <v>0</v>
      </c>
      <c r="L92" s="61">
        <v>9563</v>
      </c>
      <c r="N92" s="1"/>
      <c r="P92" s="94">
        <v>3.4</v>
      </c>
      <c r="Q92" s="30" t="s">
        <v>5</v>
      </c>
      <c r="R92" s="30" t="s">
        <v>41</v>
      </c>
      <c r="S92" s="30" t="s">
        <v>7</v>
      </c>
      <c r="T92" s="71">
        <f t="shared" si="7"/>
        <v>0</v>
      </c>
    </row>
    <row r="93" spans="1:20" ht="19.149999999999999" customHeight="1" thickBot="1" x14ac:dyDescent="0.3">
      <c r="A93" s="34">
        <v>869.04</v>
      </c>
      <c r="B93" s="18" t="s">
        <v>93</v>
      </c>
      <c r="C93" s="14">
        <f>'Year #1 Cost Est.'!C99</f>
        <v>2000</v>
      </c>
      <c r="D93" s="14" t="s">
        <v>3</v>
      </c>
      <c r="E93" s="111"/>
      <c r="F93" s="14" t="s">
        <v>5</v>
      </c>
      <c r="G93" s="14" t="s">
        <v>41</v>
      </c>
      <c r="H93" s="14" t="s">
        <v>7</v>
      </c>
      <c r="I93" s="118">
        <f t="shared" si="6"/>
        <v>0</v>
      </c>
      <c r="L93" s="61">
        <v>13920</v>
      </c>
      <c r="N93" s="1"/>
      <c r="P93" s="93">
        <v>0.37</v>
      </c>
      <c r="Q93" s="14" t="s">
        <v>5</v>
      </c>
      <c r="R93" s="14" t="s">
        <v>41</v>
      </c>
      <c r="S93" s="14" t="s">
        <v>7</v>
      </c>
      <c r="T93" s="70">
        <f t="shared" si="7"/>
        <v>0</v>
      </c>
    </row>
    <row r="94" spans="1:20" ht="19.899999999999999" customHeight="1" thickBot="1" x14ac:dyDescent="0.3">
      <c r="A94" s="53">
        <v>874.1</v>
      </c>
      <c r="B94" s="3" t="s">
        <v>94</v>
      </c>
      <c r="C94" s="30">
        <f>'Year #1 Cost Est.'!C100</f>
        <v>12</v>
      </c>
      <c r="D94" s="30" t="s">
        <v>3</v>
      </c>
      <c r="E94" s="113"/>
      <c r="F94" s="30" t="s">
        <v>5</v>
      </c>
      <c r="G94" s="30" t="s">
        <v>23</v>
      </c>
      <c r="H94" s="40" t="s">
        <v>7</v>
      </c>
      <c r="I94" s="118">
        <f t="shared" si="6"/>
        <v>0</v>
      </c>
      <c r="J94" s="2"/>
      <c r="L94" s="61">
        <v>32</v>
      </c>
      <c r="N94" s="1"/>
      <c r="P94" s="94">
        <v>157.5</v>
      </c>
      <c r="Q94" s="30" t="s">
        <v>5</v>
      </c>
      <c r="R94" s="30" t="s">
        <v>23</v>
      </c>
      <c r="S94" s="40" t="s">
        <v>7</v>
      </c>
      <c r="T94" s="70">
        <f t="shared" si="7"/>
        <v>0</v>
      </c>
    </row>
    <row r="95" spans="1:20" ht="15.75" thickBot="1" x14ac:dyDescent="0.3">
      <c r="L95" s="63"/>
    </row>
    <row r="96" spans="1:20" ht="25.15" customHeight="1" thickBot="1" x14ac:dyDescent="0.4">
      <c r="C96" s="57" t="s">
        <v>120</v>
      </c>
      <c r="D96" s="57"/>
      <c r="E96" s="87"/>
      <c r="F96" s="60" t="s">
        <v>12</v>
      </c>
      <c r="G96" s="56"/>
      <c r="H96" s="56"/>
      <c r="I96" s="73">
        <f>SUM(I7:I94)</f>
        <v>0</v>
      </c>
      <c r="L96" s="63"/>
      <c r="P96" s="87"/>
      <c r="Q96" s="60" t="s">
        <v>12</v>
      </c>
      <c r="R96" s="56"/>
      <c r="S96" s="56"/>
      <c r="T96" s="73">
        <f>SUM(T7:T94)</f>
        <v>0</v>
      </c>
    </row>
    <row r="97" spans="5:16" x14ac:dyDescent="0.25">
      <c r="E97" s="74" t="s">
        <v>103</v>
      </c>
      <c r="L97" s="63"/>
      <c r="P97" s="74">
        <v>1398908.21</v>
      </c>
    </row>
  </sheetData>
  <printOptions horizontalCentered="1"/>
  <pageMargins left="0.7" right="0.7" top="0.75" bottom="0.75" header="0.3" footer="0.3"/>
  <pageSetup orientation="landscape" r:id="rId1"/>
  <headerFooter>
    <oddHeader xml:space="preserve">&amp;L&amp;12BID # 21-06 Roadway Management/Various Locations YR #1
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B108"/>
  <sheetViews>
    <sheetView view="pageLayout" topLeftCell="A88" zoomScaleNormal="85" workbookViewId="0">
      <selection activeCell="I25" sqref="I25"/>
    </sheetView>
  </sheetViews>
  <sheetFormatPr defaultRowHeight="15" x14ac:dyDescent="0.25"/>
  <cols>
    <col min="2" max="2" width="46.140625" customWidth="1"/>
    <col min="4" max="4" width="2.7109375" customWidth="1"/>
    <col min="5" max="5" width="16.5703125" style="74" customWidth="1"/>
    <col min="6" max="6" width="2.5703125" customWidth="1"/>
    <col min="7" max="7" width="5.140625" customWidth="1"/>
    <col min="8" max="8" width="2.7109375" customWidth="1"/>
    <col min="9" max="9" width="27.42578125" style="68" customWidth="1"/>
    <col min="13" max="13" width="7.7109375" customWidth="1"/>
    <col min="14" max="14" width="13.7109375" style="61" customWidth="1"/>
    <col min="15" max="15" width="1.28515625" customWidth="1"/>
    <col min="16" max="16" width="10" customWidth="1"/>
    <col min="18" max="18" width="16.5703125" style="74" customWidth="1"/>
    <col min="19" max="19" width="2.5703125" customWidth="1"/>
    <col min="20" max="20" width="5.140625" customWidth="1"/>
    <col min="21" max="21" width="2.7109375" customWidth="1"/>
    <col min="22" max="22" width="27.42578125" style="68" customWidth="1"/>
    <col min="28" max="28" width="11.85546875" bestFit="1" customWidth="1"/>
  </cols>
  <sheetData>
    <row r="1" spans="1:22" ht="21" x14ac:dyDescent="0.35">
      <c r="B1" s="65" t="s">
        <v>113</v>
      </c>
      <c r="E1"/>
      <c r="G1" s="74"/>
      <c r="H1" s="100" t="s">
        <v>128</v>
      </c>
      <c r="I1" s="146">
        <f>I102</f>
        <v>1264049.6599999999</v>
      </c>
      <c r="R1"/>
      <c r="T1" s="74"/>
      <c r="U1" s="100" t="s">
        <v>105</v>
      </c>
      <c r="V1" s="101">
        <v>1015000</v>
      </c>
    </row>
    <row r="2" spans="1:22" x14ac:dyDescent="0.25">
      <c r="B2" s="51" t="s">
        <v>114</v>
      </c>
      <c r="E2"/>
      <c r="G2" s="74"/>
      <c r="H2" s="100" t="s">
        <v>129</v>
      </c>
      <c r="I2" s="146">
        <v>795000</v>
      </c>
      <c r="R2"/>
      <c r="T2" s="74"/>
      <c r="U2" s="100" t="s">
        <v>106</v>
      </c>
      <c r="V2" s="101">
        <f>V102</f>
        <v>0</v>
      </c>
    </row>
    <row r="3" spans="1:22" ht="15.75" x14ac:dyDescent="0.25">
      <c r="B3" s="66" t="s">
        <v>96</v>
      </c>
      <c r="H3" s="100" t="s">
        <v>130</v>
      </c>
      <c r="I3" s="146">
        <f>I1-I2</f>
        <v>469049.65999999992</v>
      </c>
    </row>
    <row r="5" spans="1:22" x14ac:dyDescent="0.25">
      <c r="A5" s="58" t="s">
        <v>0</v>
      </c>
      <c r="B5" s="58" t="s">
        <v>1</v>
      </c>
      <c r="C5" s="58" t="s">
        <v>2</v>
      </c>
      <c r="D5" s="58" t="s">
        <v>3</v>
      </c>
      <c r="E5" s="75" t="s">
        <v>4</v>
      </c>
      <c r="F5" s="58" t="s">
        <v>5</v>
      </c>
      <c r="G5" s="58" t="s">
        <v>6</v>
      </c>
      <c r="H5" s="58" t="s">
        <v>7</v>
      </c>
      <c r="I5" s="69" t="s">
        <v>8</v>
      </c>
      <c r="N5" s="62" t="s">
        <v>97</v>
      </c>
      <c r="P5" s="59"/>
      <c r="R5" s="75" t="s">
        <v>4</v>
      </c>
      <c r="S5" s="58" t="s">
        <v>5</v>
      </c>
      <c r="T5" s="58" t="s">
        <v>6</v>
      </c>
      <c r="U5" s="58" t="s">
        <v>7</v>
      </c>
      <c r="V5" s="69" t="s">
        <v>8</v>
      </c>
    </row>
    <row r="6" spans="1:22" ht="15.75" thickBot="1" x14ac:dyDescent="0.3">
      <c r="C6" s="97" t="s">
        <v>103</v>
      </c>
      <c r="E6" s="88" t="s">
        <v>103</v>
      </c>
      <c r="R6" s="88" t="s">
        <v>103</v>
      </c>
    </row>
    <row r="7" spans="1:22" ht="20.45" customHeight="1" thickBot="1" x14ac:dyDescent="0.3">
      <c r="A7" s="10">
        <v>120</v>
      </c>
      <c r="B7" s="123" t="s">
        <v>9</v>
      </c>
      <c r="C7" s="13">
        <v>300</v>
      </c>
      <c r="D7" s="13" t="s">
        <v>3</v>
      </c>
      <c r="E7" s="107">
        <v>38</v>
      </c>
      <c r="F7" s="13" t="s">
        <v>5</v>
      </c>
      <c r="G7" s="13" t="s">
        <v>10</v>
      </c>
      <c r="H7" s="13" t="s">
        <v>7</v>
      </c>
      <c r="I7" s="70">
        <f t="shared" ref="I7:I21" si="0">C7*E7</f>
        <v>11400</v>
      </c>
      <c r="J7" s="2"/>
      <c r="K7" s="2"/>
      <c r="L7" s="103">
        <f t="shared" ref="L7:L37" si="1">M7*1.33</f>
        <v>418.95000000000005</v>
      </c>
      <c r="M7" s="13">
        <v>315</v>
      </c>
      <c r="N7" s="13" t="s">
        <v>3</v>
      </c>
      <c r="P7" s="1"/>
      <c r="R7" s="98">
        <v>38</v>
      </c>
      <c r="S7" s="13" t="s">
        <v>5</v>
      </c>
      <c r="T7" s="13" t="s">
        <v>10</v>
      </c>
      <c r="U7" s="13" t="s">
        <v>7</v>
      </c>
      <c r="V7" s="70">
        <f t="shared" ref="V7:V21" si="2">P7*R7</f>
        <v>0</v>
      </c>
    </row>
    <row r="8" spans="1:22" ht="20.45" customHeight="1" thickBot="1" x14ac:dyDescent="0.3">
      <c r="A8" s="31">
        <v>121</v>
      </c>
      <c r="B8" s="122" t="s">
        <v>11</v>
      </c>
      <c r="C8" s="4">
        <v>25</v>
      </c>
      <c r="D8" s="4" t="s">
        <v>3</v>
      </c>
      <c r="E8" s="114">
        <v>125</v>
      </c>
      <c r="F8" s="4" t="s">
        <v>5</v>
      </c>
      <c r="G8" s="4" t="s">
        <v>10</v>
      </c>
      <c r="H8" s="4" t="s">
        <v>7</v>
      </c>
      <c r="I8" s="71">
        <f t="shared" si="0"/>
        <v>3125</v>
      </c>
      <c r="J8" s="2"/>
      <c r="K8" s="2"/>
      <c r="L8" s="103">
        <f t="shared" si="1"/>
        <v>33.25</v>
      </c>
      <c r="M8" s="4">
        <v>25</v>
      </c>
      <c r="N8" s="4" t="s">
        <v>3</v>
      </c>
      <c r="P8" s="1"/>
      <c r="R8" s="99">
        <v>125</v>
      </c>
      <c r="S8" s="4" t="s">
        <v>5</v>
      </c>
      <c r="T8" s="4" t="s">
        <v>10</v>
      </c>
      <c r="U8" s="4" t="s">
        <v>7</v>
      </c>
      <c r="V8" s="71">
        <f t="shared" si="2"/>
        <v>0</v>
      </c>
    </row>
    <row r="9" spans="1:22" ht="20.45" customHeight="1" thickBot="1" x14ac:dyDescent="0.3">
      <c r="A9" s="10">
        <v>129</v>
      </c>
      <c r="B9" s="123" t="s">
        <v>15</v>
      </c>
      <c r="C9" s="12">
        <v>2200</v>
      </c>
      <c r="D9" s="13" t="s">
        <v>3</v>
      </c>
      <c r="E9" s="107">
        <v>5</v>
      </c>
      <c r="F9" s="13" t="s">
        <v>5</v>
      </c>
      <c r="G9" s="13" t="s">
        <v>13</v>
      </c>
      <c r="H9" s="13" t="s">
        <v>7</v>
      </c>
      <c r="I9" s="70">
        <f t="shared" si="0"/>
        <v>11000</v>
      </c>
      <c r="J9" s="2"/>
      <c r="K9" s="2"/>
      <c r="L9" s="103">
        <f t="shared" si="1"/>
        <v>5320</v>
      </c>
      <c r="M9" s="12">
        <v>4000</v>
      </c>
      <c r="N9" s="13" t="s">
        <v>3</v>
      </c>
      <c r="P9" s="1"/>
      <c r="R9" s="89">
        <v>5</v>
      </c>
      <c r="S9" s="13" t="s">
        <v>5</v>
      </c>
      <c r="T9" s="13" t="s">
        <v>13</v>
      </c>
      <c r="U9" s="13" t="s">
        <v>7</v>
      </c>
      <c r="V9" s="70">
        <f t="shared" si="2"/>
        <v>0</v>
      </c>
    </row>
    <row r="10" spans="1:22" ht="19.899999999999999" customHeight="1" thickBot="1" x14ac:dyDescent="0.3">
      <c r="A10" s="6">
        <v>129.01</v>
      </c>
      <c r="B10" s="124" t="s">
        <v>14</v>
      </c>
      <c r="C10" s="8">
        <v>2200</v>
      </c>
      <c r="D10" s="9" t="s">
        <v>3</v>
      </c>
      <c r="E10" s="108">
        <v>5.25</v>
      </c>
      <c r="F10" s="9" t="s">
        <v>5</v>
      </c>
      <c r="G10" s="9" t="s">
        <v>13</v>
      </c>
      <c r="H10" s="9" t="s">
        <v>7</v>
      </c>
      <c r="I10" s="71">
        <f t="shared" si="0"/>
        <v>11550</v>
      </c>
      <c r="J10" s="2"/>
      <c r="K10" s="2"/>
      <c r="L10" s="103">
        <f t="shared" si="1"/>
        <v>5320</v>
      </c>
      <c r="M10" s="8">
        <v>4000</v>
      </c>
      <c r="N10" s="9" t="s">
        <v>3</v>
      </c>
      <c r="P10" s="1"/>
      <c r="R10" s="90">
        <v>5.25</v>
      </c>
      <c r="S10" s="9" t="s">
        <v>5</v>
      </c>
      <c r="T10" s="9" t="s">
        <v>13</v>
      </c>
      <c r="U10" s="9" t="s">
        <v>7</v>
      </c>
      <c r="V10" s="102">
        <f t="shared" si="2"/>
        <v>0</v>
      </c>
    </row>
    <row r="11" spans="1:22" ht="19.899999999999999" customHeight="1" thickBot="1" x14ac:dyDescent="0.3">
      <c r="A11" s="10">
        <v>129.02000000000001</v>
      </c>
      <c r="B11" s="123" t="s">
        <v>16</v>
      </c>
      <c r="C11" s="12">
        <v>2200</v>
      </c>
      <c r="D11" s="13" t="s">
        <v>3</v>
      </c>
      <c r="E11" s="107">
        <v>7</v>
      </c>
      <c r="F11" s="13" t="s">
        <v>5</v>
      </c>
      <c r="G11" s="13" t="s">
        <v>13</v>
      </c>
      <c r="H11" s="13" t="s">
        <v>7</v>
      </c>
      <c r="I11" s="70">
        <f t="shared" si="0"/>
        <v>15400</v>
      </c>
      <c r="J11" s="2"/>
      <c r="K11" s="2"/>
      <c r="L11" s="103">
        <f t="shared" si="1"/>
        <v>5320</v>
      </c>
      <c r="M11" s="12">
        <v>4000</v>
      </c>
      <c r="N11" s="13" t="s">
        <v>3</v>
      </c>
      <c r="P11" s="1"/>
      <c r="R11" s="89">
        <v>7</v>
      </c>
      <c r="S11" s="13" t="s">
        <v>5</v>
      </c>
      <c r="T11" s="13" t="s">
        <v>13</v>
      </c>
      <c r="U11" s="13" t="s">
        <v>7</v>
      </c>
      <c r="V11" s="70">
        <f t="shared" si="2"/>
        <v>0</v>
      </c>
    </row>
    <row r="12" spans="1:22" ht="19.899999999999999" customHeight="1" thickBot="1" x14ac:dyDescent="0.3">
      <c r="A12" s="6">
        <v>129.1</v>
      </c>
      <c r="B12" s="125" t="s">
        <v>17</v>
      </c>
      <c r="C12" s="9">
        <v>400</v>
      </c>
      <c r="D12" s="9" t="s">
        <v>3</v>
      </c>
      <c r="E12" s="109">
        <v>5</v>
      </c>
      <c r="F12" s="9" t="s">
        <v>5</v>
      </c>
      <c r="G12" s="9" t="s">
        <v>13</v>
      </c>
      <c r="H12" s="9" t="s">
        <v>7</v>
      </c>
      <c r="I12" s="71">
        <f t="shared" si="0"/>
        <v>2000</v>
      </c>
      <c r="J12" s="2"/>
      <c r="K12" s="2"/>
      <c r="L12" s="103">
        <f t="shared" si="1"/>
        <v>665</v>
      </c>
      <c r="M12" s="9">
        <v>500</v>
      </c>
      <c r="N12" s="9" t="s">
        <v>3</v>
      </c>
      <c r="P12" s="1"/>
      <c r="R12" s="91">
        <v>5</v>
      </c>
      <c r="S12" s="9" t="s">
        <v>5</v>
      </c>
      <c r="T12" s="9" t="s">
        <v>13</v>
      </c>
      <c r="U12" s="9" t="s">
        <v>7</v>
      </c>
      <c r="V12" s="71">
        <f t="shared" si="2"/>
        <v>0</v>
      </c>
    </row>
    <row r="13" spans="1:22" ht="19.899999999999999" customHeight="1" thickBot="1" x14ac:dyDescent="0.3">
      <c r="A13" s="10">
        <v>141.1</v>
      </c>
      <c r="B13" s="123" t="s">
        <v>18</v>
      </c>
      <c r="C13" s="12">
        <v>5</v>
      </c>
      <c r="D13" s="13" t="s">
        <v>3</v>
      </c>
      <c r="E13" s="107">
        <v>100</v>
      </c>
      <c r="F13" s="13" t="s">
        <v>5</v>
      </c>
      <c r="G13" s="13" t="s">
        <v>10</v>
      </c>
      <c r="H13" s="13" t="s">
        <v>7</v>
      </c>
      <c r="I13" s="70">
        <f t="shared" si="0"/>
        <v>500</v>
      </c>
      <c r="J13" s="2"/>
      <c r="K13" s="2"/>
      <c r="L13" s="103">
        <f t="shared" si="1"/>
        <v>6.65</v>
      </c>
      <c r="M13" s="12">
        <v>5</v>
      </c>
      <c r="N13" s="13" t="s">
        <v>3</v>
      </c>
      <c r="P13" s="1"/>
      <c r="R13" s="89">
        <v>100</v>
      </c>
      <c r="S13" s="13" t="s">
        <v>5</v>
      </c>
      <c r="T13" s="13" t="s">
        <v>10</v>
      </c>
      <c r="U13" s="13" t="s">
        <v>7</v>
      </c>
      <c r="V13" s="70">
        <f t="shared" si="2"/>
        <v>0</v>
      </c>
    </row>
    <row r="14" spans="1:22" ht="19.899999999999999" customHeight="1" thickBot="1" x14ac:dyDescent="0.3">
      <c r="A14" s="27">
        <v>151</v>
      </c>
      <c r="B14" s="127" t="s">
        <v>19</v>
      </c>
      <c r="C14" s="28">
        <v>300</v>
      </c>
      <c r="D14" s="29" t="s">
        <v>3</v>
      </c>
      <c r="E14" s="115">
        <v>40</v>
      </c>
      <c r="F14" s="29" t="s">
        <v>5</v>
      </c>
      <c r="G14" s="29" t="s">
        <v>10</v>
      </c>
      <c r="H14" s="29" t="s">
        <v>7</v>
      </c>
      <c r="I14" s="71">
        <f t="shared" si="0"/>
        <v>12000</v>
      </c>
      <c r="J14" s="2"/>
      <c r="K14" s="2"/>
      <c r="L14" s="103">
        <f t="shared" si="1"/>
        <v>465.5</v>
      </c>
      <c r="M14" s="28">
        <v>350</v>
      </c>
      <c r="N14" s="29" t="s">
        <v>3</v>
      </c>
      <c r="P14" s="1"/>
      <c r="R14" s="77">
        <v>40</v>
      </c>
      <c r="S14" s="29" t="s">
        <v>5</v>
      </c>
      <c r="T14" s="29" t="s">
        <v>10</v>
      </c>
      <c r="U14" s="29" t="s">
        <v>7</v>
      </c>
      <c r="V14" s="71">
        <f t="shared" si="2"/>
        <v>0</v>
      </c>
    </row>
    <row r="15" spans="1:22" ht="19.899999999999999" customHeight="1" thickBot="1" x14ac:dyDescent="0.3">
      <c r="A15" s="32">
        <v>153</v>
      </c>
      <c r="B15" s="128" t="s">
        <v>20</v>
      </c>
      <c r="C15" s="20">
        <v>10</v>
      </c>
      <c r="D15" s="16" t="s">
        <v>3</v>
      </c>
      <c r="E15" s="116">
        <v>150</v>
      </c>
      <c r="F15" s="16" t="s">
        <v>5</v>
      </c>
      <c r="G15" s="16" t="s">
        <v>10</v>
      </c>
      <c r="H15" s="16" t="s">
        <v>7</v>
      </c>
      <c r="I15" s="70">
        <f t="shared" si="0"/>
        <v>1500</v>
      </c>
      <c r="J15" s="2"/>
      <c r="K15" s="2"/>
      <c r="L15" s="103">
        <f t="shared" si="1"/>
        <v>13.3</v>
      </c>
      <c r="M15" s="20">
        <v>10</v>
      </c>
      <c r="N15" s="16" t="s">
        <v>3</v>
      </c>
      <c r="P15" s="1"/>
      <c r="R15" s="78">
        <v>150</v>
      </c>
      <c r="S15" s="16" t="s">
        <v>5</v>
      </c>
      <c r="T15" s="16" t="s">
        <v>10</v>
      </c>
      <c r="U15" s="16" t="s">
        <v>7</v>
      </c>
      <c r="V15" s="70">
        <f t="shared" si="2"/>
        <v>0</v>
      </c>
    </row>
    <row r="16" spans="1:22" ht="19.899999999999999" customHeight="1" thickBot="1" x14ac:dyDescent="0.3">
      <c r="A16" s="6">
        <v>170</v>
      </c>
      <c r="B16" s="125" t="s">
        <v>21</v>
      </c>
      <c r="C16" s="23">
        <v>600</v>
      </c>
      <c r="D16" s="9" t="s">
        <v>3</v>
      </c>
      <c r="E16" s="113">
        <v>7.5</v>
      </c>
      <c r="F16" s="9" t="s">
        <v>5</v>
      </c>
      <c r="G16" s="9" t="s">
        <v>13</v>
      </c>
      <c r="H16" s="9" t="s">
        <v>7</v>
      </c>
      <c r="I16" s="71">
        <f t="shared" si="0"/>
        <v>4500</v>
      </c>
      <c r="J16" s="2"/>
      <c r="K16" s="2"/>
      <c r="L16" s="103">
        <f t="shared" si="1"/>
        <v>997.5</v>
      </c>
      <c r="M16" s="23">
        <v>750</v>
      </c>
      <c r="N16" s="9" t="s">
        <v>3</v>
      </c>
      <c r="P16" s="1"/>
      <c r="R16" s="79">
        <v>7.5</v>
      </c>
      <c r="S16" s="9" t="s">
        <v>5</v>
      </c>
      <c r="T16" s="9" t="s">
        <v>13</v>
      </c>
      <c r="U16" s="9" t="s">
        <v>7</v>
      </c>
      <c r="V16" s="71">
        <f t="shared" si="2"/>
        <v>0</v>
      </c>
    </row>
    <row r="17" spans="1:22" ht="19.899999999999999" customHeight="1" thickBot="1" x14ac:dyDescent="0.3">
      <c r="A17" s="10">
        <v>201</v>
      </c>
      <c r="B17" s="123" t="s">
        <v>22</v>
      </c>
      <c r="C17" s="15">
        <v>1</v>
      </c>
      <c r="D17" s="13" t="s">
        <v>3</v>
      </c>
      <c r="E17" s="107">
        <v>5000</v>
      </c>
      <c r="F17" s="13" t="s">
        <v>5</v>
      </c>
      <c r="G17" s="13" t="s">
        <v>23</v>
      </c>
      <c r="H17" s="13" t="s">
        <v>7</v>
      </c>
      <c r="I17" s="70">
        <f t="shared" si="0"/>
        <v>5000</v>
      </c>
      <c r="J17" s="2"/>
      <c r="K17" s="2"/>
      <c r="L17" s="103">
        <f t="shared" si="1"/>
        <v>1.33</v>
      </c>
      <c r="M17" s="22">
        <v>1</v>
      </c>
      <c r="N17" s="17" t="s">
        <v>3</v>
      </c>
      <c r="P17" s="1"/>
      <c r="R17" s="80">
        <v>5000</v>
      </c>
      <c r="S17" s="17" t="s">
        <v>5</v>
      </c>
      <c r="T17" s="17" t="s">
        <v>23</v>
      </c>
      <c r="U17" s="17" t="s">
        <v>7</v>
      </c>
      <c r="V17" s="71">
        <f t="shared" si="2"/>
        <v>0</v>
      </c>
    </row>
    <row r="18" spans="1:22" ht="19.899999999999999" customHeight="1" thickBot="1" x14ac:dyDescent="0.3">
      <c r="A18" s="27">
        <v>202</v>
      </c>
      <c r="B18" s="127" t="s">
        <v>24</v>
      </c>
      <c r="C18" s="30">
        <v>1</v>
      </c>
      <c r="D18" s="29" t="s">
        <v>3</v>
      </c>
      <c r="E18" s="115">
        <v>6000</v>
      </c>
      <c r="F18" s="29" t="s">
        <v>5</v>
      </c>
      <c r="G18" s="29" t="s">
        <v>23</v>
      </c>
      <c r="H18" s="29" t="s">
        <v>7</v>
      </c>
      <c r="I18" s="71">
        <f t="shared" si="0"/>
        <v>6000</v>
      </c>
      <c r="J18" s="2"/>
      <c r="K18" s="2"/>
      <c r="L18" s="103">
        <f t="shared" si="1"/>
        <v>1.33</v>
      </c>
      <c r="M18" s="14">
        <v>1</v>
      </c>
      <c r="N18" s="13" t="s">
        <v>3</v>
      </c>
      <c r="P18" s="1"/>
      <c r="R18" s="81">
        <v>6000</v>
      </c>
      <c r="S18" s="13" t="s">
        <v>5</v>
      </c>
      <c r="T18" s="13" t="s">
        <v>23</v>
      </c>
      <c r="U18" s="13" t="s">
        <v>7</v>
      </c>
      <c r="V18" s="70">
        <f t="shared" si="2"/>
        <v>0</v>
      </c>
    </row>
    <row r="19" spans="1:22" ht="19.899999999999999" customHeight="1" thickBot="1" x14ac:dyDescent="0.3">
      <c r="A19" s="32">
        <v>204</v>
      </c>
      <c r="B19" s="128" t="s">
        <v>25</v>
      </c>
      <c r="C19" s="14">
        <v>1</v>
      </c>
      <c r="D19" s="16" t="s">
        <v>3</v>
      </c>
      <c r="E19" s="116">
        <v>2575</v>
      </c>
      <c r="F19" s="16" t="s">
        <v>5</v>
      </c>
      <c r="G19" s="16" t="s">
        <v>23</v>
      </c>
      <c r="H19" s="16" t="s">
        <v>7</v>
      </c>
      <c r="I19" s="70">
        <f t="shared" si="0"/>
        <v>2575</v>
      </c>
      <c r="J19" s="2"/>
      <c r="K19" s="2"/>
      <c r="L19" s="103">
        <f t="shared" si="1"/>
        <v>1.33</v>
      </c>
      <c r="M19" s="37">
        <v>1</v>
      </c>
      <c r="N19" s="37" t="s">
        <v>3</v>
      </c>
      <c r="P19" s="1"/>
      <c r="R19" s="82">
        <v>2575</v>
      </c>
      <c r="S19" s="37" t="s">
        <v>5</v>
      </c>
      <c r="T19" s="37" t="s">
        <v>23</v>
      </c>
      <c r="U19" s="38" t="s">
        <v>7</v>
      </c>
      <c r="V19" s="71">
        <f t="shared" si="2"/>
        <v>0</v>
      </c>
    </row>
    <row r="20" spans="1:22" ht="19.899999999999999" customHeight="1" thickBot="1" x14ac:dyDescent="0.3">
      <c r="A20" s="6">
        <v>205</v>
      </c>
      <c r="B20" s="125" t="s">
        <v>26</v>
      </c>
      <c r="C20" s="30">
        <v>1</v>
      </c>
      <c r="D20" s="9" t="s">
        <v>3</v>
      </c>
      <c r="E20" s="113">
        <v>6197.84</v>
      </c>
      <c r="F20" s="9" t="s">
        <v>5</v>
      </c>
      <c r="G20" s="9" t="s">
        <v>23</v>
      </c>
      <c r="H20" s="9" t="s">
        <v>7</v>
      </c>
      <c r="I20" s="71">
        <f t="shared" si="0"/>
        <v>6197.84</v>
      </c>
      <c r="J20" s="2"/>
      <c r="K20" s="2"/>
      <c r="L20" s="103">
        <f t="shared" si="1"/>
        <v>1.33</v>
      </c>
      <c r="M20" s="14">
        <v>1</v>
      </c>
      <c r="N20" s="14" t="s">
        <v>3</v>
      </c>
      <c r="P20" s="1"/>
      <c r="R20" s="81">
        <v>6197.84</v>
      </c>
      <c r="S20" s="14" t="s">
        <v>5</v>
      </c>
      <c r="T20" s="14" t="s">
        <v>23</v>
      </c>
      <c r="U20" s="39" t="s">
        <v>7</v>
      </c>
      <c r="V20" s="70">
        <f t="shared" si="2"/>
        <v>0</v>
      </c>
    </row>
    <row r="21" spans="1:22" ht="19.899999999999999" customHeight="1" thickBot="1" x14ac:dyDescent="0.3">
      <c r="A21" s="104" t="s">
        <v>27</v>
      </c>
      <c r="B21" s="129" t="s">
        <v>99</v>
      </c>
      <c r="C21" s="14">
        <v>6</v>
      </c>
      <c r="D21" s="105" t="s">
        <v>3</v>
      </c>
      <c r="E21" s="117">
        <v>375</v>
      </c>
      <c r="F21" s="105" t="s">
        <v>5</v>
      </c>
      <c r="G21" s="105" t="s">
        <v>23</v>
      </c>
      <c r="H21" s="105" t="s">
        <v>7</v>
      </c>
      <c r="I21" s="106">
        <f t="shared" si="0"/>
        <v>2250</v>
      </c>
      <c r="J21" s="2"/>
      <c r="K21" s="2"/>
      <c r="L21" s="103">
        <f t="shared" si="1"/>
        <v>7.98</v>
      </c>
      <c r="M21" s="37">
        <v>6</v>
      </c>
      <c r="N21" s="37" t="s">
        <v>3</v>
      </c>
      <c r="P21" s="1"/>
      <c r="R21" s="92">
        <v>375</v>
      </c>
      <c r="S21" s="37" t="s">
        <v>5</v>
      </c>
      <c r="T21" s="37" t="s">
        <v>23</v>
      </c>
      <c r="U21" s="38" t="s">
        <v>7</v>
      </c>
      <c r="V21" s="71">
        <f t="shared" si="2"/>
        <v>0</v>
      </c>
    </row>
    <row r="22" spans="1:22" ht="19.899999999999999" customHeight="1" thickBot="1" x14ac:dyDescent="0.3">
      <c r="A22" s="27" t="s">
        <v>28</v>
      </c>
      <c r="B22" s="127" t="s">
        <v>100</v>
      </c>
      <c r="C22" s="28">
        <v>40</v>
      </c>
      <c r="D22" s="29" t="s">
        <v>3</v>
      </c>
      <c r="E22" s="115">
        <v>350</v>
      </c>
      <c r="F22" s="29" t="s">
        <v>5</v>
      </c>
      <c r="G22" s="29" t="s">
        <v>23</v>
      </c>
      <c r="H22" s="29" t="s">
        <v>7</v>
      </c>
      <c r="I22" s="71">
        <f t="shared" ref="I22:I27" si="3">C22*E22</f>
        <v>14000</v>
      </c>
      <c r="J22" s="2"/>
      <c r="K22" s="2"/>
      <c r="L22" s="103">
        <f t="shared" ref="L22:L27" si="4">M22*1.33</f>
        <v>66.5</v>
      </c>
      <c r="M22" s="14">
        <v>50</v>
      </c>
      <c r="N22" s="14" t="s">
        <v>3</v>
      </c>
      <c r="P22" s="1"/>
      <c r="R22" s="93">
        <v>350</v>
      </c>
      <c r="S22" s="14" t="s">
        <v>5</v>
      </c>
      <c r="T22" s="14" t="s">
        <v>23</v>
      </c>
      <c r="U22" s="39" t="s">
        <v>7</v>
      </c>
      <c r="V22" s="70">
        <f t="shared" ref="V22:V27" si="5">P22*R22</f>
        <v>0</v>
      </c>
    </row>
    <row r="23" spans="1:22" ht="19.899999999999999" customHeight="1" thickBot="1" x14ac:dyDescent="0.3">
      <c r="A23" s="32">
        <v>220.2</v>
      </c>
      <c r="B23" s="128" t="s">
        <v>29</v>
      </c>
      <c r="C23" s="20">
        <v>20</v>
      </c>
      <c r="D23" s="16" t="s">
        <v>3</v>
      </c>
      <c r="E23" s="116">
        <v>350</v>
      </c>
      <c r="F23" s="16" t="s">
        <v>5</v>
      </c>
      <c r="G23" s="16" t="s">
        <v>30</v>
      </c>
      <c r="H23" s="16" t="s">
        <v>7</v>
      </c>
      <c r="I23" s="70">
        <f t="shared" si="3"/>
        <v>7000</v>
      </c>
      <c r="J23" s="2"/>
      <c r="K23" s="2"/>
      <c r="L23" s="103">
        <f t="shared" si="4"/>
        <v>33.25</v>
      </c>
      <c r="M23" s="30">
        <v>25</v>
      </c>
      <c r="N23" s="30" t="s">
        <v>3</v>
      </c>
      <c r="P23" s="1"/>
      <c r="R23" s="79">
        <v>350</v>
      </c>
      <c r="S23" s="30" t="s">
        <v>5</v>
      </c>
      <c r="T23" s="30" t="s">
        <v>30</v>
      </c>
      <c r="U23" s="40" t="s">
        <v>7</v>
      </c>
      <c r="V23" s="71">
        <f t="shared" si="5"/>
        <v>0</v>
      </c>
    </row>
    <row r="24" spans="1:22" ht="19.899999999999999" customHeight="1" thickBot="1" x14ac:dyDescent="0.3">
      <c r="A24" s="6">
        <v>220.3</v>
      </c>
      <c r="B24" s="125" t="s">
        <v>31</v>
      </c>
      <c r="C24" s="23">
        <v>1</v>
      </c>
      <c r="D24" s="9" t="s">
        <v>3</v>
      </c>
      <c r="E24" s="113">
        <v>1100</v>
      </c>
      <c r="F24" s="9" t="s">
        <v>5</v>
      </c>
      <c r="G24" s="9" t="s">
        <v>23</v>
      </c>
      <c r="H24" s="9" t="s">
        <v>7</v>
      </c>
      <c r="I24" s="71">
        <f t="shared" si="3"/>
        <v>1100</v>
      </c>
      <c r="L24" s="103">
        <f t="shared" si="4"/>
        <v>1.33</v>
      </c>
      <c r="M24" s="14">
        <v>1</v>
      </c>
      <c r="N24" s="14" t="s">
        <v>3</v>
      </c>
      <c r="P24" s="1"/>
      <c r="R24" s="81">
        <v>1100</v>
      </c>
      <c r="S24" s="14" t="s">
        <v>5</v>
      </c>
      <c r="T24" s="14" t="s">
        <v>23</v>
      </c>
      <c r="U24" s="39" t="s">
        <v>7</v>
      </c>
      <c r="V24" s="70">
        <f t="shared" si="5"/>
        <v>0</v>
      </c>
    </row>
    <row r="25" spans="1:22" ht="19.899999999999999" customHeight="1" thickBot="1" x14ac:dyDescent="0.3">
      <c r="A25" s="10">
        <v>220.5</v>
      </c>
      <c r="B25" s="123" t="s">
        <v>32</v>
      </c>
      <c r="C25" s="15">
        <v>1</v>
      </c>
      <c r="D25" s="13" t="s">
        <v>3</v>
      </c>
      <c r="E25" s="107">
        <v>928.77</v>
      </c>
      <c r="F25" s="13" t="s">
        <v>5</v>
      </c>
      <c r="G25" s="13" t="s">
        <v>23</v>
      </c>
      <c r="H25" s="13" t="s">
        <v>7</v>
      </c>
      <c r="I25" s="70">
        <f t="shared" si="3"/>
        <v>928.77</v>
      </c>
      <c r="J25" s="2"/>
      <c r="K25" s="2"/>
      <c r="L25" s="103">
        <f t="shared" si="4"/>
        <v>1.33</v>
      </c>
      <c r="M25" s="30">
        <v>1</v>
      </c>
      <c r="N25" s="30" t="s">
        <v>3</v>
      </c>
      <c r="P25" s="1"/>
      <c r="R25" s="79">
        <v>928.77</v>
      </c>
      <c r="S25" s="30" t="s">
        <v>5</v>
      </c>
      <c r="T25" s="30" t="s">
        <v>23</v>
      </c>
      <c r="U25" s="40" t="s">
        <v>7</v>
      </c>
      <c r="V25" s="71">
        <f t="shared" si="5"/>
        <v>0</v>
      </c>
    </row>
    <row r="26" spans="1:22" ht="19.899999999999999" customHeight="1" thickBot="1" x14ac:dyDescent="0.3">
      <c r="A26" s="27" t="s">
        <v>33</v>
      </c>
      <c r="B26" s="127" t="s">
        <v>101</v>
      </c>
      <c r="C26" s="30">
        <v>5</v>
      </c>
      <c r="D26" s="29" t="s">
        <v>3</v>
      </c>
      <c r="E26" s="115">
        <v>375</v>
      </c>
      <c r="F26" s="29" t="s">
        <v>5</v>
      </c>
      <c r="G26" s="29" t="s">
        <v>23</v>
      </c>
      <c r="H26" s="29" t="s">
        <v>7</v>
      </c>
      <c r="I26" s="71">
        <f t="shared" si="3"/>
        <v>1875</v>
      </c>
      <c r="L26" s="103">
        <f t="shared" si="4"/>
        <v>6.65</v>
      </c>
      <c r="M26" s="14">
        <v>5</v>
      </c>
      <c r="N26" s="14" t="s">
        <v>3</v>
      </c>
      <c r="P26" s="1"/>
      <c r="R26" s="93">
        <v>375</v>
      </c>
      <c r="S26" s="14" t="s">
        <v>5</v>
      </c>
      <c r="T26" s="14" t="s">
        <v>23</v>
      </c>
      <c r="U26" s="39" t="s">
        <v>7</v>
      </c>
      <c r="V26" s="70">
        <f t="shared" si="5"/>
        <v>0</v>
      </c>
    </row>
    <row r="27" spans="1:22" ht="19.899999999999999" customHeight="1" thickBot="1" x14ac:dyDescent="0.3">
      <c r="A27" s="10" t="s">
        <v>34</v>
      </c>
      <c r="B27" s="133" t="s">
        <v>102</v>
      </c>
      <c r="C27" s="14">
        <v>40</v>
      </c>
      <c r="D27" s="13" t="s">
        <v>3</v>
      </c>
      <c r="E27" s="111">
        <v>350</v>
      </c>
      <c r="F27" s="13" t="s">
        <v>5</v>
      </c>
      <c r="G27" s="13" t="s">
        <v>23</v>
      </c>
      <c r="H27" s="134" t="s">
        <v>7</v>
      </c>
      <c r="I27" s="70">
        <f t="shared" si="3"/>
        <v>14000</v>
      </c>
      <c r="J27" s="2"/>
      <c r="K27" s="2"/>
      <c r="L27" s="103">
        <f t="shared" si="4"/>
        <v>66.5</v>
      </c>
      <c r="M27" s="30">
        <v>50</v>
      </c>
      <c r="N27" s="30" t="s">
        <v>3</v>
      </c>
      <c r="P27" s="1"/>
      <c r="R27" s="79">
        <v>350</v>
      </c>
      <c r="S27" s="30" t="s">
        <v>5</v>
      </c>
      <c r="T27" s="30" t="s">
        <v>23</v>
      </c>
      <c r="U27" s="40" t="s">
        <v>7</v>
      </c>
      <c r="V27" s="71">
        <f t="shared" si="5"/>
        <v>0</v>
      </c>
    </row>
    <row r="28" spans="1:22" ht="14.45" customHeight="1" x14ac:dyDescent="0.25">
      <c r="L28" s="103"/>
      <c r="N28"/>
    </row>
    <row r="29" spans="1:22" x14ac:dyDescent="0.25">
      <c r="A29" s="58" t="s">
        <v>0</v>
      </c>
      <c r="B29" s="58" t="s">
        <v>1</v>
      </c>
      <c r="C29" s="58" t="s">
        <v>2</v>
      </c>
      <c r="D29" s="58" t="s">
        <v>3</v>
      </c>
      <c r="E29" s="75" t="s">
        <v>4</v>
      </c>
      <c r="F29" s="58" t="s">
        <v>5</v>
      </c>
      <c r="G29" s="58" t="s">
        <v>6</v>
      </c>
      <c r="H29" s="58" t="s">
        <v>7</v>
      </c>
      <c r="I29" s="69" t="s">
        <v>8</v>
      </c>
      <c r="L29" s="103" t="e">
        <f t="shared" si="1"/>
        <v>#VALUE!</v>
      </c>
      <c r="M29" s="58" t="s">
        <v>2</v>
      </c>
      <c r="N29" s="58" t="s">
        <v>3</v>
      </c>
      <c r="P29" s="59"/>
      <c r="R29" s="75" t="s">
        <v>4</v>
      </c>
      <c r="S29" s="58" t="s">
        <v>5</v>
      </c>
      <c r="T29" s="58" t="s">
        <v>6</v>
      </c>
      <c r="U29" s="58" t="s">
        <v>7</v>
      </c>
      <c r="V29" s="69" t="s">
        <v>8</v>
      </c>
    </row>
    <row r="30" spans="1:22" ht="15.75" thickBot="1" x14ac:dyDescent="0.3">
      <c r="L30" s="103">
        <f t="shared" si="1"/>
        <v>0</v>
      </c>
      <c r="N30"/>
    </row>
    <row r="31" spans="1:22" ht="19.899999999999999" customHeight="1" thickBot="1" x14ac:dyDescent="0.3">
      <c r="A31" s="31">
        <v>220.8</v>
      </c>
      <c r="B31" s="130" t="s">
        <v>35</v>
      </c>
      <c r="C31" s="131">
        <v>1</v>
      </c>
      <c r="D31" s="131" t="s">
        <v>3</v>
      </c>
      <c r="E31" s="108">
        <v>750</v>
      </c>
      <c r="F31" s="131" t="s">
        <v>5</v>
      </c>
      <c r="G31" s="131" t="s">
        <v>23</v>
      </c>
      <c r="H31" s="132" t="s">
        <v>7</v>
      </c>
      <c r="I31" s="71">
        <f t="shared" ref="I31:I38" si="6">C31*E31</f>
        <v>750</v>
      </c>
      <c r="L31" s="103">
        <f t="shared" si="1"/>
        <v>1.33</v>
      </c>
      <c r="M31" s="41">
        <v>1</v>
      </c>
      <c r="N31" s="41" t="s">
        <v>3</v>
      </c>
      <c r="P31" s="1"/>
      <c r="R31" s="84">
        <v>750</v>
      </c>
      <c r="S31" s="41" t="s">
        <v>5</v>
      </c>
      <c r="T31" s="41" t="s">
        <v>23</v>
      </c>
      <c r="U31" s="43" t="s">
        <v>7</v>
      </c>
      <c r="V31" s="70">
        <f t="shared" ref="V31:V38" si="7">P31*R31</f>
        <v>0</v>
      </c>
    </row>
    <row r="32" spans="1:22" ht="19.899999999999999" customHeight="1" thickBot="1" x14ac:dyDescent="0.3">
      <c r="A32" s="10">
        <v>221</v>
      </c>
      <c r="B32" s="123" t="s">
        <v>36</v>
      </c>
      <c r="C32" s="12">
        <v>10</v>
      </c>
      <c r="D32" s="13" t="s">
        <v>3</v>
      </c>
      <c r="E32" s="107">
        <v>750</v>
      </c>
      <c r="F32" s="13" t="s">
        <v>5</v>
      </c>
      <c r="G32" s="13" t="s">
        <v>23</v>
      </c>
      <c r="H32" s="13" t="s">
        <v>7</v>
      </c>
      <c r="I32" s="70">
        <f t="shared" si="6"/>
        <v>7500</v>
      </c>
      <c r="J32" s="2"/>
      <c r="K32" s="2"/>
      <c r="L32" s="103">
        <f t="shared" si="1"/>
        <v>13.3</v>
      </c>
      <c r="M32" s="30">
        <v>10</v>
      </c>
      <c r="N32" s="30" t="s">
        <v>3</v>
      </c>
      <c r="P32" s="1"/>
      <c r="R32" s="79">
        <v>750</v>
      </c>
      <c r="S32" s="30" t="s">
        <v>5</v>
      </c>
      <c r="T32" s="30" t="s">
        <v>23</v>
      </c>
      <c r="U32" s="40" t="s">
        <v>7</v>
      </c>
      <c r="V32" s="71">
        <f t="shared" si="7"/>
        <v>0</v>
      </c>
    </row>
    <row r="33" spans="1:22" ht="19.899999999999999" customHeight="1" thickBot="1" x14ac:dyDescent="0.3">
      <c r="A33" s="6">
        <v>222</v>
      </c>
      <c r="B33" s="124" t="s">
        <v>37</v>
      </c>
      <c r="C33" s="8">
        <v>10</v>
      </c>
      <c r="D33" s="9" t="s">
        <v>3</v>
      </c>
      <c r="E33" s="108">
        <v>750</v>
      </c>
      <c r="F33" s="9" t="s">
        <v>5</v>
      </c>
      <c r="G33" s="9" t="s">
        <v>23</v>
      </c>
      <c r="H33" s="9" t="s">
        <v>7</v>
      </c>
      <c r="I33" s="71">
        <f t="shared" si="6"/>
        <v>7500</v>
      </c>
      <c r="L33" s="103">
        <f t="shared" si="1"/>
        <v>13.3</v>
      </c>
      <c r="M33" s="14">
        <v>10</v>
      </c>
      <c r="N33" s="14" t="s">
        <v>3</v>
      </c>
      <c r="P33" s="1"/>
      <c r="R33" s="81">
        <v>750</v>
      </c>
      <c r="S33" s="14" t="s">
        <v>5</v>
      </c>
      <c r="T33" s="14" t="s">
        <v>23</v>
      </c>
      <c r="U33" s="39" t="s">
        <v>7</v>
      </c>
      <c r="V33" s="70">
        <f t="shared" si="7"/>
        <v>0</v>
      </c>
    </row>
    <row r="34" spans="1:22" ht="19.899999999999999" customHeight="1" thickBot="1" x14ac:dyDescent="0.3">
      <c r="A34" s="10">
        <v>222.1</v>
      </c>
      <c r="B34" s="123" t="s">
        <v>38</v>
      </c>
      <c r="C34" s="12">
        <v>5</v>
      </c>
      <c r="D34" s="13" t="s">
        <v>3</v>
      </c>
      <c r="E34" s="107">
        <v>750</v>
      </c>
      <c r="F34" s="13" t="s">
        <v>5</v>
      </c>
      <c r="G34" s="13" t="s">
        <v>23</v>
      </c>
      <c r="H34" s="13" t="s">
        <v>7</v>
      </c>
      <c r="I34" s="70">
        <f t="shared" si="6"/>
        <v>3750</v>
      </c>
      <c r="J34" s="2"/>
      <c r="K34" s="2"/>
      <c r="L34" s="103">
        <f t="shared" si="1"/>
        <v>6.65</v>
      </c>
      <c r="M34" s="30">
        <v>5</v>
      </c>
      <c r="N34" s="30" t="s">
        <v>3</v>
      </c>
      <c r="P34" s="1"/>
      <c r="R34" s="79">
        <v>750</v>
      </c>
      <c r="S34" s="30" t="s">
        <v>5</v>
      </c>
      <c r="T34" s="30" t="s">
        <v>23</v>
      </c>
      <c r="U34" s="40" t="s">
        <v>7</v>
      </c>
      <c r="V34" s="71">
        <f t="shared" si="7"/>
        <v>0</v>
      </c>
    </row>
    <row r="35" spans="1:22" ht="19.899999999999999" customHeight="1" thickBot="1" x14ac:dyDescent="0.3">
      <c r="A35" s="6">
        <v>223</v>
      </c>
      <c r="B35" s="125" t="s">
        <v>39</v>
      </c>
      <c r="C35" s="9">
        <v>40</v>
      </c>
      <c r="D35" s="9" t="s">
        <v>3</v>
      </c>
      <c r="E35" s="109">
        <v>250</v>
      </c>
      <c r="F35" s="9" t="s">
        <v>5</v>
      </c>
      <c r="G35" s="9" t="s">
        <v>23</v>
      </c>
      <c r="H35" s="9" t="s">
        <v>7</v>
      </c>
      <c r="I35" s="71">
        <f t="shared" si="6"/>
        <v>10000</v>
      </c>
      <c r="L35" s="103">
        <f t="shared" si="1"/>
        <v>66.5</v>
      </c>
      <c r="M35" s="14">
        <v>50</v>
      </c>
      <c r="N35" s="14" t="s">
        <v>3</v>
      </c>
      <c r="P35" s="1"/>
      <c r="R35" s="93">
        <v>250</v>
      </c>
      <c r="S35" s="14" t="s">
        <v>5</v>
      </c>
      <c r="T35" s="14" t="s">
        <v>23</v>
      </c>
      <c r="U35" s="39" t="s">
        <v>7</v>
      </c>
      <c r="V35" s="70">
        <f t="shared" si="7"/>
        <v>0</v>
      </c>
    </row>
    <row r="36" spans="1:22" ht="19.899999999999999" customHeight="1" thickBot="1" x14ac:dyDescent="0.3">
      <c r="A36" s="10">
        <v>238.12</v>
      </c>
      <c r="B36" s="123" t="s">
        <v>40</v>
      </c>
      <c r="C36" s="12">
        <v>20</v>
      </c>
      <c r="D36" s="13" t="s">
        <v>3</v>
      </c>
      <c r="E36" s="107">
        <v>125</v>
      </c>
      <c r="F36" s="13" t="s">
        <v>5</v>
      </c>
      <c r="G36" s="13" t="s">
        <v>41</v>
      </c>
      <c r="H36" s="13" t="s">
        <v>7</v>
      </c>
      <c r="I36" s="70">
        <f t="shared" si="6"/>
        <v>2500</v>
      </c>
      <c r="J36" s="2"/>
      <c r="K36" s="2"/>
      <c r="L36" s="103">
        <f t="shared" si="1"/>
        <v>26.6</v>
      </c>
      <c r="M36" s="30">
        <v>20</v>
      </c>
      <c r="N36" s="30" t="s">
        <v>3</v>
      </c>
      <c r="P36" s="1"/>
      <c r="R36" s="95">
        <v>125</v>
      </c>
      <c r="S36" s="30" t="s">
        <v>5</v>
      </c>
      <c r="T36" s="30" t="s">
        <v>41</v>
      </c>
      <c r="U36" s="40" t="s">
        <v>7</v>
      </c>
      <c r="V36" s="71">
        <f t="shared" si="7"/>
        <v>0</v>
      </c>
    </row>
    <row r="37" spans="1:22" ht="19.899999999999999" customHeight="1" thickBot="1" x14ac:dyDescent="0.3">
      <c r="A37" s="31">
        <v>244.12</v>
      </c>
      <c r="B37" s="122" t="s">
        <v>42</v>
      </c>
      <c r="C37" s="4">
        <v>20</v>
      </c>
      <c r="D37" s="4" t="s">
        <v>3</v>
      </c>
      <c r="E37" s="114">
        <v>75</v>
      </c>
      <c r="F37" s="4" t="s">
        <v>5</v>
      </c>
      <c r="G37" s="4" t="s">
        <v>41</v>
      </c>
      <c r="H37" s="4" t="s">
        <v>7</v>
      </c>
      <c r="I37" s="71">
        <f t="shared" si="6"/>
        <v>1500</v>
      </c>
      <c r="J37" s="2"/>
      <c r="K37" s="2"/>
      <c r="L37" s="103">
        <f t="shared" si="1"/>
        <v>26.6</v>
      </c>
      <c r="M37" s="14">
        <v>20</v>
      </c>
      <c r="N37" s="14" t="s">
        <v>3</v>
      </c>
      <c r="P37" s="1"/>
      <c r="R37" s="93">
        <v>75</v>
      </c>
      <c r="S37" s="14" t="s">
        <v>5</v>
      </c>
      <c r="T37" s="14" t="s">
        <v>41</v>
      </c>
      <c r="U37" s="14" t="s">
        <v>7</v>
      </c>
      <c r="V37" s="70">
        <f t="shared" si="7"/>
        <v>0</v>
      </c>
    </row>
    <row r="38" spans="1:22" ht="19.899999999999999" customHeight="1" thickBot="1" x14ac:dyDescent="0.3">
      <c r="A38" s="10">
        <v>252.12</v>
      </c>
      <c r="B38" s="123" t="s">
        <v>43</v>
      </c>
      <c r="C38" s="12">
        <v>20</v>
      </c>
      <c r="D38" s="13" t="s">
        <v>3</v>
      </c>
      <c r="E38" s="107">
        <v>50</v>
      </c>
      <c r="F38" s="13" t="s">
        <v>5</v>
      </c>
      <c r="G38" s="13" t="s">
        <v>41</v>
      </c>
      <c r="H38" s="13" t="s">
        <v>7</v>
      </c>
      <c r="I38" s="70">
        <f t="shared" si="6"/>
        <v>1000</v>
      </c>
      <c r="J38" s="2"/>
      <c r="K38" s="2"/>
      <c r="L38" s="103">
        <f t="shared" ref="L38:L56" si="8">M38*1.33</f>
        <v>26.6</v>
      </c>
      <c r="M38" s="30">
        <v>20</v>
      </c>
      <c r="N38" s="30" t="s">
        <v>3</v>
      </c>
      <c r="P38" s="1"/>
      <c r="R38" s="79">
        <v>50</v>
      </c>
      <c r="S38" s="30" t="s">
        <v>5</v>
      </c>
      <c r="T38" s="30" t="s">
        <v>41</v>
      </c>
      <c r="U38" s="40" t="s">
        <v>7</v>
      </c>
      <c r="V38" s="71">
        <f t="shared" si="7"/>
        <v>0</v>
      </c>
    </row>
    <row r="39" spans="1:22" ht="19.899999999999999" customHeight="1" thickBot="1" x14ac:dyDescent="0.3">
      <c r="A39" s="6">
        <v>258</v>
      </c>
      <c r="B39" s="124" t="s">
        <v>44</v>
      </c>
      <c r="C39" s="8">
        <v>7</v>
      </c>
      <c r="D39" s="9" t="s">
        <v>3</v>
      </c>
      <c r="E39" s="108">
        <v>75</v>
      </c>
      <c r="F39" s="9" t="s">
        <v>5</v>
      </c>
      <c r="G39" s="9" t="s">
        <v>13</v>
      </c>
      <c r="H39" s="9" t="s">
        <v>7</v>
      </c>
      <c r="I39" s="71">
        <f t="shared" ref="I39:I53" si="9">C39*E39</f>
        <v>525</v>
      </c>
      <c r="J39" s="2"/>
      <c r="K39" s="2"/>
      <c r="L39" s="103">
        <f t="shared" ref="L39:L53" si="10">M39*1.33</f>
        <v>9.31</v>
      </c>
      <c r="M39" s="14">
        <v>7</v>
      </c>
      <c r="N39" s="14" t="s">
        <v>3</v>
      </c>
      <c r="P39" s="1"/>
      <c r="R39" s="81">
        <v>75</v>
      </c>
      <c r="S39" s="14" t="s">
        <v>5</v>
      </c>
      <c r="T39" s="14" t="s">
        <v>13</v>
      </c>
      <c r="U39" s="14" t="s">
        <v>7</v>
      </c>
      <c r="V39" s="70">
        <f t="shared" ref="V39:V53" si="11">P39*R39</f>
        <v>0</v>
      </c>
    </row>
    <row r="40" spans="1:22" ht="19.899999999999999" customHeight="1" thickBot="1" x14ac:dyDescent="0.3">
      <c r="A40" s="10">
        <v>269.06</v>
      </c>
      <c r="B40" s="123" t="s">
        <v>45</v>
      </c>
      <c r="C40" s="12">
        <v>150</v>
      </c>
      <c r="D40" s="13" t="s">
        <v>3</v>
      </c>
      <c r="E40" s="107">
        <v>35</v>
      </c>
      <c r="F40" s="13" t="s">
        <v>5</v>
      </c>
      <c r="G40" s="13" t="s">
        <v>41</v>
      </c>
      <c r="H40" s="13" t="s">
        <v>7</v>
      </c>
      <c r="I40" s="70">
        <f t="shared" si="9"/>
        <v>5250</v>
      </c>
      <c r="J40" s="2"/>
      <c r="K40" s="2"/>
      <c r="L40" s="103">
        <f t="shared" si="10"/>
        <v>199.5</v>
      </c>
      <c r="M40" s="37">
        <v>150</v>
      </c>
      <c r="N40" s="37" t="s">
        <v>3</v>
      </c>
      <c r="P40" s="1"/>
      <c r="R40" s="92">
        <v>35</v>
      </c>
      <c r="S40" s="37" t="s">
        <v>5</v>
      </c>
      <c r="T40" s="37" t="s">
        <v>41</v>
      </c>
      <c r="U40" s="37" t="s">
        <v>7</v>
      </c>
      <c r="V40" s="71">
        <f t="shared" si="11"/>
        <v>0</v>
      </c>
    </row>
    <row r="41" spans="1:22" ht="19.899999999999999" customHeight="1" thickBot="1" x14ac:dyDescent="0.3">
      <c r="A41" s="6">
        <v>269.08</v>
      </c>
      <c r="B41" s="125" t="s">
        <v>46</v>
      </c>
      <c r="C41" s="9">
        <v>50</v>
      </c>
      <c r="D41" s="9" t="s">
        <v>3</v>
      </c>
      <c r="E41" s="109">
        <v>40</v>
      </c>
      <c r="F41" s="9" t="s">
        <v>5</v>
      </c>
      <c r="G41" s="9" t="s">
        <v>41</v>
      </c>
      <c r="H41" s="9" t="s">
        <v>7</v>
      </c>
      <c r="I41" s="71">
        <f t="shared" si="9"/>
        <v>2000</v>
      </c>
      <c r="J41" s="2"/>
      <c r="K41" s="2"/>
      <c r="L41" s="103">
        <f t="shared" si="10"/>
        <v>66.5</v>
      </c>
      <c r="M41" s="14">
        <v>50</v>
      </c>
      <c r="N41" s="14" t="s">
        <v>3</v>
      </c>
      <c r="P41" s="1"/>
      <c r="R41" s="93">
        <v>40</v>
      </c>
      <c r="S41" s="14" t="s">
        <v>5</v>
      </c>
      <c r="T41" s="14" t="s">
        <v>41</v>
      </c>
      <c r="U41" s="14" t="s">
        <v>7</v>
      </c>
      <c r="V41" s="70">
        <f t="shared" si="11"/>
        <v>0</v>
      </c>
    </row>
    <row r="42" spans="1:22" ht="20.45" customHeight="1" thickBot="1" x14ac:dyDescent="0.3">
      <c r="A42" s="10">
        <v>357</v>
      </c>
      <c r="B42" s="123" t="s">
        <v>47</v>
      </c>
      <c r="C42" s="12">
        <v>45</v>
      </c>
      <c r="D42" s="13" t="s">
        <v>3</v>
      </c>
      <c r="E42" s="107">
        <v>225</v>
      </c>
      <c r="F42" s="13" t="s">
        <v>5</v>
      </c>
      <c r="G42" s="13" t="s">
        <v>23</v>
      </c>
      <c r="H42" s="13" t="s">
        <v>7</v>
      </c>
      <c r="I42" s="70">
        <f t="shared" si="9"/>
        <v>10125</v>
      </c>
      <c r="J42" s="2"/>
      <c r="K42" s="2"/>
      <c r="L42" s="103">
        <f t="shared" si="10"/>
        <v>66.5</v>
      </c>
      <c r="M42" s="37">
        <v>50</v>
      </c>
      <c r="N42" s="37" t="s">
        <v>3</v>
      </c>
      <c r="P42" s="1"/>
      <c r="R42" s="92">
        <v>225</v>
      </c>
      <c r="S42" s="37" t="s">
        <v>5</v>
      </c>
      <c r="T42" s="37" t="s">
        <v>23</v>
      </c>
      <c r="U42" s="37" t="s">
        <v>7</v>
      </c>
      <c r="V42" s="71">
        <f t="shared" si="11"/>
        <v>0</v>
      </c>
    </row>
    <row r="43" spans="1:22" ht="19.899999999999999" customHeight="1" thickBot="1" x14ac:dyDescent="0.3">
      <c r="A43" s="31">
        <v>358.1</v>
      </c>
      <c r="B43" s="122" t="s">
        <v>48</v>
      </c>
      <c r="C43" s="4">
        <v>20</v>
      </c>
      <c r="D43" s="4" t="s">
        <v>3</v>
      </c>
      <c r="E43" s="114">
        <v>225</v>
      </c>
      <c r="F43" s="4" t="s">
        <v>5</v>
      </c>
      <c r="G43" s="4" t="s">
        <v>23</v>
      </c>
      <c r="H43" s="4" t="s">
        <v>7</v>
      </c>
      <c r="I43" s="71">
        <f t="shared" si="9"/>
        <v>4500</v>
      </c>
      <c r="J43" s="2"/>
      <c r="K43" s="2"/>
      <c r="L43" s="103">
        <f t="shared" si="10"/>
        <v>33.25</v>
      </c>
      <c r="M43" s="14">
        <v>25</v>
      </c>
      <c r="N43" s="14" t="s">
        <v>3</v>
      </c>
      <c r="P43" s="1"/>
      <c r="R43" s="93">
        <v>225</v>
      </c>
      <c r="S43" s="14" t="s">
        <v>5</v>
      </c>
      <c r="T43" s="14" t="s">
        <v>23</v>
      </c>
      <c r="U43" s="14" t="s">
        <v>7</v>
      </c>
      <c r="V43" s="70">
        <f t="shared" si="11"/>
        <v>0</v>
      </c>
    </row>
    <row r="44" spans="1:22" ht="19.899999999999999" customHeight="1" thickBot="1" x14ac:dyDescent="0.3">
      <c r="A44" s="10">
        <v>358.2</v>
      </c>
      <c r="B44" s="123" t="s">
        <v>49</v>
      </c>
      <c r="C44" s="12">
        <v>45</v>
      </c>
      <c r="D44" s="13" t="s">
        <v>3</v>
      </c>
      <c r="E44" s="107">
        <v>225</v>
      </c>
      <c r="F44" s="13" t="s">
        <v>5</v>
      </c>
      <c r="G44" s="13" t="s">
        <v>23</v>
      </c>
      <c r="H44" s="13" t="s">
        <v>7</v>
      </c>
      <c r="I44" s="70">
        <f t="shared" si="9"/>
        <v>10125</v>
      </c>
      <c r="L44" s="103">
        <f t="shared" si="10"/>
        <v>66.5</v>
      </c>
      <c r="M44" s="45">
        <v>50</v>
      </c>
      <c r="N44" s="45" t="s">
        <v>3</v>
      </c>
      <c r="P44" s="1"/>
      <c r="R44" s="96">
        <v>225</v>
      </c>
      <c r="S44" s="45" t="s">
        <v>5</v>
      </c>
      <c r="T44" s="45" t="s">
        <v>23</v>
      </c>
      <c r="U44" s="45" t="s">
        <v>7</v>
      </c>
      <c r="V44" s="71">
        <f t="shared" si="11"/>
        <v>0</v>
      </c>
    </row>
    <row r="45" spans="1:22" ht="19.899999999999999" customHeight="1" thickBot="1" x14ac:dyDescent="0.3">
      <c r="A45" s="6">
        <v>381</v>
      </c>
      <c r="B45" s="124" t="s">
        <v>50</v>
      </c>
      <c r="C45" s="8">
        <v>50</v>
      </c>
      <c r="D45" s="9" t="s">
        <v>3</v>
      </c>
      <c r="E45" s="108">
        <v>150</v>
      </c>
      <c r="F45" s="9" t="s">
        <v>5</v>
      </c>
      <c r="G45" s="9" t="s">
        <v>23</v>
      </c>
      <c r="H45" s="9" t="s">
        <v>7</v>
      </c>
      <c r="I45" s="71">
        <f t="shared" si="9"/>
        <v>7500</v>
      </c>
      <c r="J45" s="2"/>
      <c r="K45" s="2"/>
      <c r="L45" s="103">
        <f t="shared" si="10"/>
        <v>66.5</v>
      </c>
      <c r="M45" s="14">
        <v>50</v>
      </c>
      <c r="N45" s="14" t="s">
        <v>3</v>
      </c>
      <c r="P45" s="1"/>
      <c r="R45" s="81">
        <v>225</v>
      </c>
      <c r="S45" s="14" t="s">
        <v>5</v>
      </c>
      <c r="T45" s="14" t="s">
        <v>23</v>
      </c>
      <c r="U45" s="14" t="s">
        <v>7</v>
      </c>
      <c r="V45" s="70">
        <f t="shared" si="11"/>
        <v>0</v>
      </c>
    </row>
    <row r="46" spans="1:22" ht="19.899999999999999" customHeight="1" thickBot="1" x14ac:dyDescent="0.3">
      <c r="A46" s="10">
        <v>381.3</v>
      </c>
      <c r="B46" s="123" t="s">
        <v>51</v>
      </c>
      <c r="C46" s="12">
        <v>55</v>
      </c>
      <c r="D46" s="13" t="s">
        <v>3</v>
      </c>
      <c r="E46" s="107">
        <v>150</v>
      </c>
      <c r="F46" s="13" t="s">
        <v>5</v>
      </c>
      <c r="G46" s="13" t="s">
        <v>23</v>
      </c>
      <c r="H46" s="13" t="s">
        <v>7</v>
      </c>
      <c r="I46" s="70">
        <f t="shared" si="9"/>
        <v>8250</v>
      </c>
      <c r="J46" s="2"/>
      <c r="K46" s="2"/>
      <c r="L46" s="103">
        <f t="shared" si="10"/>
        <v>79.800000000000011</v>
      </c>
      <c r="M46" s="45">
        <v>60</v>
      </c>
      <c r="N46" s="45" t="s">
        <v>3</v>
      </c>
      <c r="P46" s="1"/>
      <c r="R46" s="85">
        <v>225</v>
      </c>
      <c r="S46" s="45" t="s">
        <v>5</v>
      </c>
      <c r="T46" s="45" t="s">
        <v>23</v>
      </c>
      <c r="U46" s="45" t="s">
        <v>7</v>
      </c>
      <c r="V46" s="71">
        <f t="shared" si="11"/>
        <v>0</v>
      </c>
    </row>
    <row r="47" spans="1:22" ht="19.899999999999999" customHeight="1" thickBot="1" x14ac:dyDescent="0.3">
      <c r="A47" s="6">
        <v>402</v>
      </c>
      <c r="B47" s="125" t="s">
        <v>52</v>
      </c>
      <c r="C47" s="9">
        <v>50</v>
      </c>
      <c r="D47" s="9" t="s">
        <v>3</v>
      </c>
      <c r="E47" s="109">
        <v>75</v>
      </c>
      <c r="F47" s="9" t="s">
        <v>5</v>
      </c>
      <c r="G47" s="9" t="s">
        <v>10</v>
      </c>
      <c r="H47" s="9" t="s">
        <v>7</v>
      </c>
      <c r="I47" s="71">
        <f t="shared" si="9"/>
        <v>3750</v>
      </c>
      <c r="J47" s="2"/>
      <c r="K47" s="2"/>
      <c r="L47" s="103">
        <f t="shared" si="10"/>
        <v>66.5</v>
      </c>
      <c r="M47" s="14">
        <v>50</v>
      </c>
      <c r="N47" s="14" t="s">
        <v>3</v>
      </c>
      <c r="P47" s="1"/>
      <c r="R47" s="81">
        <v>75</v>
      </c>
      <c r="S47" s="14" t="s">
        <v>5</v>
      </c>
      <c r="T47" s="14" t="s">
        <v>10</v>
      </c>
      <c r="U47" s="14" t="s">
        <v>7</v>
      </c>
      <c r="V47" s="70">
        <f t="shared" si="11"/>
        <v>0</v>
      </c>
    </row>
    <row r="48" spans="1:22" ht="19.899999999999999" customHeight="1" thickBot="1" x14ac:dyDescent="0.3">
      <c r="A48" s="10">
        <v>402.12</v>
      </c>
      <c r="B48" s="123" t="s">
        <v>53</v>
      </c>
      <c r="C48" s="12">
        <v>25</v>
      </c>
      <c r="D48" s="13" t="s">
        <v>3</v>
      </c>
      <c r="E48" s="107">
        <v>70</v>
      </c>
      <c r="F48" s="13" t="s">
        <v>5</v>
      </c>
      <c r="G48" s="13" t="s">
        <v>10</v>
      </c>
      <c r="H48" s="13" t="s">
        <v>7</v>
      </c>
      <c r="I48" s="70">
        <f t="shared" si="9"/>
        <v>1750</v>
      </c>
      <c r="J48" s="2"/>
      <c r="K48" s="2"/>
      <c r="L48" s="103">
        <f t="shared" si="10"/>
        <v>33.25</v>
      </c>
      <c r="M48" s="30">
        <v>25</v>
      </c>
      <c r="N48" s="30" t="s">
        <v>3</v>
      </c>
      <c r="P48" s="1"/>
      <c r="R48" s="83">
        <v>70</v>
      </c>
      <c r="S48" s="30" t="s">
        <v>5</v>
      </c>
      <c r="T48" s="30" t="s">
        <v>10</v>
      </c>
      <c r="U48" s="40" t="s">
        <v>7</v>
      </c>
      <c r="V48" s="71">
        <f t="shared" si="11"/>
        <v>0</v>
      </c>
    </row>
    <row r="49" spans="1:24" ht="19.899999999999999" customHeight="1" thickBot="1" x14ac:dyDescent="0.3">
      <c r="A49" s="31">
        <v>403</v>
      </c>
      <c r="B49" s="122" t="s">
        <v>54</v>
      </c>
      <c r="C49" s="4">
        <v>0</v>
      </c>
      <c r="D49" s="4" t="s">
        <v>3</v>
      </c>
      <c r="E49" s="114">
        <v>12</v>
      </c>
      <c r="F49" s="4" t="s">
        <v>5</v>
      </c>
      <c r="G49" s="4" t="s">
        <v>13</v>
      </c>
      <c r="H49" s="4"/>
      <c r="I49" s="71">
        <f t="shared" si="9"/>
        <v>0</v>
      </c>
      <c r="J49" s="2"/>
      <c r="K49" s="2"/>
      <c r="L49" s="103">
        <f t="shared" si="10"/>
        <v>0</v>
      </c>
      <c r="M49" s="14">
        <v>0</v>
      </c>
      <c r="N49" s="14" t="s">
        <v>3</v>
      </c>
      <c r="P49" s="1"/>
      <c r="R49" s="93">
        <v>12</v>
      </c>
      <c r="S49" s="14" t="s">
        <v>5</v>
      </c>
      <c r="T49" s="14" t="s">
        <v>13</v>
      </c>
      <c r="U49" s="46"/>
      <c r="V49" s="102">
        <f t="shared" si="11"/>
        <v>0</v>
      </c>
    </row>
    <row r="50" spans="1:24" ht="19.899999999999999" customHeight="1" thickBot="1" x14ac:dyDescent="0.3">
      <c r="A50" s="10">
        <v>403.1</v>
      </c>
      <c r="B50" s="123" t="s">
        <v>55</v>
      </c>
      <c r="C50" s="12">
        <v>50</v>
      </c>
      <c r="D50" s="13" t="s">
        <v>3</v>
      </c>
      <c r="E50" s="107">
        <v>23</v>
      </c>
      <c r="F50" s="13" t="s">
        <v>5</v>
      </c>
      <c r="G50" s="13" t="s">
        <v>56</v>
      </c>
      <c r="H50" s="13" t="s">
        <v>7</v>
      </c>
      <c r="I50" s="70">
        <f t="shared" si="9"/>
        <v>1150</v>
      </c>
      <c r="J50" s="2"/>
      <c r="K50" s="2"/>
      <c r="L50" s="103">
        <f t="shared" si="10"/>
        <v>66.5</v>
      </c>
      <c r="M50" s="30">
        <v>50</v>
      </c>
      <c r="N50" s="30" t="s">
        <v>3</v>
      </c>
      <c r="P50" s="1"/>
      <c r="R50" s="79">
        <v>23</v>
      </c>
      <c r="S50" s="30" t="s">
        <v>5</v>
      </c>
      <c r="T50" s="30" t="s">
        <v>56</v>
      </c>
      <c r="U50" s="30" t="s">
        <v>7</v>
      </c>
      <c r="V50" s="71">
        <f t="shared" si="11"/>
        <v>0</v>
      </c>
    </row>
    <row r="51" spans="1:24" ht="19.899999999999999" customHeight="1" thickBot="1" x14ac:dyDescent="0.3">
      <c r="A51" s="6">
        <v>420</v>
      </c>
      <c r="B51" s="124" t="s">
        <v>57</v>
      </c>
      <c r="C51" s="8">
        <v>100</v>
      </c>
      <c r="D51" s="9" t="s">
        <v>3</v>
      </c>
      <c r="E51" s="108">
        <v>100</v>
      </c>
      <c r="F51" s="9" t="s">
        <v>5</v>
      </c>
      <c r="G51" s="9" t="s">
        <v>56</v>
      </c>
      <c r="H51" s="9"/>
      <c r="I51" s="71">
        <f t="shared" si="9"/>
        <v>10000</v>
      </c>
      <c r="J51" s="2"/>
      <c r="K51" s="2"/>
      <c r="L51" s="103">
        <f t="shared" si="10"/>
        <v>133</v>
      </c>
      <c r="M51" s="14">
        <v>100</v>
      </c>
      <c r="N51" s="14" t="s">
        <v>3</v>
      </c>
      <c r="P51" s="1"/>
      <c r="R51" s="81">
        <v>100</v>
      </c>
      <c r="S51" s="14" t="s">
        <v>5</v>
      </c>
      <c r="T51" s="14" t="s">
        <v>56</v>
      </c>
      <c r="U51" s="19"/>
      <c r="V51" s="102">
        <f t="shared" si="11"/>
        <v>0</v>
      </c>
    </row>
    <row r="52" spans="1:24" ht="19.899999999999999" customHeight="1" thickBot="1" x14ac:dyDescent="0.3">
      <c r="A52" s="10">
        <v>440</v>
      </c>
      <c r="B52" s="123" t="s">
        <v>58</v>
      </c>
      <c r="C52" s="12">
        <v>27</v>
      </c>
      <c r="D52" s="13" t="s">
        <v>3</v>
      </c>
      <c r="E52" s="107">
        <v>0.41</v>
      </c>
      <c r="F52" s="13" t="s">
        <v>5</v>
      </c>
      <c r="G52" s="13" t="s">
        <v>59</v>
      </c>
      <c r="H52" s="13" t="s">
        <v>7</v>
      </c>
      <c r="I52" s="70">
        <f t="shared" si="9"/>
        <v>11.069999999999999</v>
      </c>
      <c r="J52" s="2"/>
      <c r="K52" s="2"/>
      <c r="L52" s="103">
        <f t="shared" si="10"/>
        <v>35.910000000000004</v>
      </c>
      <c r="M52" s="30">
        <v>27</v>
      </c>
      <c r="N52" s="30" t="s">
        <v>3</v>
      </c>
      <c r="P52" s="1"/>
      <c r="R52" s="79">
        <v>0.41</v>
      </c>
      <c r="S52" s="30" t="s">
        <v>5</v>
      </c>
      <c r="T52" s="30" t="s">
        <v>59</v>
      </c>
      <c r="U52" s="30" t="s">
        <v>7</v>
      </c>
      <c r="V52" s="71">
        <f t="shared" si="11"/>
        <v>0</v>
      </c>
    </row>
    <row r="53" spans="1:24" ht="19.899999999999999" customHeight="1" thickBot="1" x14ac:dyDescent="0.3">
      <c r="A53" s="6">
        <v>443</v>
      </c>
      <c r="B53" s="125" t="s">
        <v>61</v>
      </c>
      <c r="C53" s="9">
        <v>1</v>
      </c>
      <c r="D53" s="9" t="s">
        <v>3</v>
      </c>
      <c r="E53" s="109">
        <v>62.93</v>
      </c>
      <c r="F53" s="9" t="s">
        <v>5</v>
      </c>
      <c r="G53" s="9" t="s">
        <v>62</v>
      </c>
      <c r="H53" s="9" t="s">
        <v>7</v>
      </c>
      <c r="I53" s="71">
        <f t="shared" si="9"/>
        <v>62.93</v>
      </c>
      <c r="J53" s="2"/>
      <c r="K53" s="2"/>
      <c r="L53" s="103">
        <f t="shared" si="10"/>
        <v>1.33</v>
      </c>
      <c r="M53" s="37">
        <v>1</v>
      </c>
      <c r="N53" s="30" t="s">
        <v>3</v>
      </c>
      <c r="P53" s="1"/>
      <c r="R53" s="79">
        <v>62.93</v>
      </c>
      <c r="S53" s="30" t="s">
        <v>5</v>
      </c>
      <c r="T53" s="30" t="s">
        <v>62</v>
      </c>
      <c r="U53" s="35" t="s">
        <v>7</v>
      </c>
      <c r="V53" s="71">
        <f t="shared" si="11"/>
        <v>0</v>
      </c>
    </row>
    <row r="54" spans="1:24" x14ac:dyDescent="0.25">
      <c r="L54" s="103"/>
      <c r="N54"/>
    </row>
    <row r="55" spans="1:24" x14ac:dyDescent="0.25">
      <c r="L55" s="103"/>
      <c r="N55"/>
    </row>
    <row r="56" spans="1:24" x14ac:dyDescent="0.25">
      <c r="A56" s="58" t="s">
        <v>0</v>
      </c>
      <c r="B56" s="58" t="s">
        <v>1</v>
      </c>
      <c r="C56" s="58" t="s">
        <v>2</v>
      </c>
      <c r="D56" s="58" t="s">
        <v>3</v>
      </c>
      <c r="E56" s="75" t="s">
        <v>4</v>
      </c>
      <c r="F56" s="58" t="s">
        <v>5</v>
      </c>
      <c r="G56" s="58" t="s">
        <v>6</v>
      </c>
      <c r="H56" s="58" t="s">
        <v>7</v>
      </c>
      <c r="I56" s="69" t="s">
        <v>8</v>
      </c>
      <c r="L56" s="103" t="e">
        <f t="shared" si="8"/>
        <v>#VALUE!</v>
      </c>
      <c r="M56" s="58" t="s">
        <v>2</v>
      </c>
      <c r="N56" s="58" t="s">
        <v>3</v>
      </c>
      <c r="P56" s="59"/>
      <c r="R56" s="75" t="s">
        <v>4</v>
      </c>
      <c r="S56" s="58" t="s">
        <v>5</v>
      </c>
      <c r="T56" s="58" t="s">
        <v>6</v>
      </c>
      <c r="U56" s="58" t="s">
        <v>7</v>
      </c>
      <c r="V56" s="69" t="s">
        <v>8</v>
      </c>
    </row>
    <row r="57" spans="1:24" ht="15.75" thickBot="1" x14ac:dyDescent="0.3">
      <c r="A57" s="58"/>
      <c r="B57" s="58"/>
      <c r="C57" s="58"/>
      <c r="D57" s="58"/>
      <c r="E57" s="75"/>
      <c r="F57" s="58"/>
      <c r="G57" s="58"/>
      <c r="H57" s="58"/>
      <c r="I57" s="69"/>
      <c r="L57" s="103"/>
      <c r="M57" s="58"/>
      <c r="N57" s="58"/>
      <c r="P57" s="59"/>
      <c r="R57" s="75"/>
      <c r="S57" s="58"/>
      <c r="T57" s="58"/>
      <c r="U57" s="58"/>
      <c r="V57" s="69"/>
    </row>
    <row r="58" spans="1:24" ht="19.899999999999999" customHeight="1" thickBot="1" x14ac:dyDescent="0.3">
      <c r="A58" s="10">
        <v>460</v>
      </c>
      <c r="B58" s="123" t="s">
        <v>63</v>
      </c>
      <c r="C58" s="12">
        <v>6800</v>
      </c>
      <c r="D58" s="13" t="s">
        <v>3</v>
      </c>
      <c r="E58" s="107">
        <v>85</v>
      </c>
      <c r="F58" s="13" t="s">
        <v>5</v>
      </c>
      <c r="G58" s="13" t="s">
        <v>56</v>
      </c>
      <c r="H58" s="13" t="s">
        <v>7</v>
      </c>
      <c r="I58" s="70">
        <f>C58*E58</f>
        <v>578000</v>
      </c>
      <c r="J58" s="2"/>
      <c r="K58" s="2"/>
      <c r="L58" s="103">
        <f>M58*1.33</f>
        <v>10640</v>
      </c>
      <c r="M58" s="14">
        <v>8000</v>
      </c>
      <c r="N58" s="14" t="s">
        <v>3</v>
      </c>
      <c r="P58" s="1"/>
      <c r="R58" s="93">
        <v>85</v>
      </c>
      <c r="S58" s="14" t="s">
        <v>5</v>
      </c>
      <c r="T58" s="14" t="s">
        <v>56</v>
      </c>
      <c r="U58" s="14" t="s">
        <v>7</v>
      </c>
      <c r="V58" s="70">
        <f>P58*R58</f>
        <v>0</v>
      </c>
    </row>
    <row r="59" spans="1:24" ht="19.899999999999999" customHeight="1" thickBot="1" x14ac:dyDescent="0.3">
      <c r="A59" s="31">
        <v>464</v>
      </c>
      <c r="B59" s="130" t="s">
        <v>64</v>
      </c>
      <c r="C59" s="131">
        <v>600</v>
      </c>
      <c r="D59" s="131" t="s">
        <v>3</v>
      </c>
      <c r="E59" s="108">
        <v>6.3</v>
      </c>
      <c r="F59" s="131" t="s">
        <v>5</v>
      </c>
      <c r="G59" s="131" t="s">
        <v>60</v>
      </c>
      <c r="H59" s="132" t="s">
        <v>7</v>
      </c>
      <c r="I59" s="71">
        <f t="shared" ref="I59" si="12">C59*E59</f>
        <v>3780</v>
      </c>
      <c r="J59" s="2"/>
      <c r="K59" s="2"/>
      <c r="L59" s="103">
        <f t="shared" ref="L59:L80" si="13">M59*1.33</f>
        <v>1330</v>
      </c>
      <c r="M59" s="30">
        <v>1000</v>
      </c>
      <c r="N59" s="30" t="s">
        <v>3</v>
      </c>
      <c r="P59" s="1"/>
      <c r="R59" s="94">
        <v>6.3</v>
      </c>
      <c r="S59" s="30" t="s">
        <v>5</v>
      </c>
      <c r="T59" s="30" t="s">
        <v>60</v>
      </c>
      <c r="U59" s="30" t="s">
        <v>7</v>
      </c>
      <c r="V59" s="71">
        <f t="shared" ref="V59" si="14">P59*R59</f>
        <v>0</v>
      </c>
      <c r="X59" s="34">
        <v>220.8</v>
      </c>
    </row>
    <row r="60" spans="1:24" ht="19.899999999999999" customHeight="1" thickBot="1" x14ac:dyDescent="0.3">
      <c r="A60" s="10">
        <v>464.5</v>
      </c>
      <c r="B60" s="123" t="s">
        <v>65</v>
      </c>
      <c r="C60" s="12">
        <v>0</v>
      </c>
      <c r="D60" s="13" t="s">
        <v>3</v>
      </c>
      <c r="E60" s="107">
        <v>2.0499999999999998</v>
      </c>
      <c r="F60" s="13" t="s">
        <v>5</v>
      </c>
      <c r="G60" s="13" t="s">
        <v>41</v>
      </c>
      <c r="H60" s="13" t="s">
        <v>7</v>
      </c>
      <c r="I60" s="70">
        <f t="shared" ref="I60:I72" si="15">C60*E60</f>
        <v>0</v>
      </c>
      <c r="J60" s="2"/>
      <c r="K60" s="2"/>
      <c r="L60" s="103">
        <f t="shared" si="13"/>
        <v>0</v>
      </c>
      <c r="M60" s="14">
        <v>0</v>
      </c>
      <c r="N60" s="14" t="s">
        <v>3</v>
      </c>
      <c r="P60" s="1"/>
      <c r="R60" s="93">
        <v>2.0499999999999998</v>
      </c>
      <c r="S60" s="14" t="s">
        <v>5</v>
      </c>
      <c r="T60" s="14" t="s">
        <v>41</v>
      </c>
      <c r="U60" s="14" t="s">
        <v>7</v>
      </c>
      <c r="V60" s="102">
        <f t="shared" ref="V60:V72" si="16">P60*R60</f>
        <v>0</v>
      </c>
      <c r="X60" s="53">
        <v>221</v>
      </c>
    </row>
    <row r="61" spans="1:24" ht="19.899999999999999" customHeight="1" thickBot="1" x14ac:dyDescent="0.3">
      <c r="A61" s="6">
        <v>472</v>
      </c>
      <c r="B61" s="124" t="s">
        <v>66</v>
      </c>
      <c r="C61" s="131">
        <v>300</v>
      </c>
      <c r="D61" s="9" t="s">
        <v>3</v>
      </c>
      <c r="E61" s="108">
        <v>225</v>
      </c>
      <c r="F61" s="9" t="s">
        <v>5</v>
      </c>
      <c r="G61" s="9" t="s">
        <v>56</v>
      </c>
      <c r="H61" s="9" t="s">
        <v>7</v>
      </c>
      <c r="I61" s="71">
        <f t="shared" si="15"/>
        <v>67500</v>
      </c>
      <c r="J61" s="2"/>
      <c r="K61" s="2"/>
      <c r="L61" s="103">
        <f t="shared" si="13"/>
        <v>399</v>
      </c>
      <c r="M61" s="37">
        <v>300</v>
      </c>
      <c r="N61" s="37" t="s">
        <v>3</v>
      </c>
      <c r="P61" s="1"/>
      <c r="R61" s="83">
        <v>225</v>
      </c>
      <c r="S61" s="37" t="s">
        <v>5</v>
      </c>
      <c r="T61" s="37" t="s">
        <v>56</v>
      </c>
      <c r="U61" s="37" t="s">
        <v>7</v>
      </c>
      <c r="V61" s="71">
        <f t="shared" si="16"/>
        <v>0</v>
      </c>
      <c r="X61" s="34">
        <v>222</v>
      </c>
    </row>
    <row r="62" spans="1:24" ht="19.899999999999999" customHeight="1" thickBot="1" x14ac:dyDescent="0.3">
      <c r="A62" s="10">
        <v>472.4</v>
      </c>
      <c r="B62" s="123" t="s">
        <v>67</v>
      </c>
      <c r="C62" s="12">
        <v>10</v>
      </c>
      <c r="D62" s="13" t="s">
        <v>3</v>
      </c>
      <c r="E62" s="107">
        <v>80</v>
      </c>
      <c r="F62" s="13" t="s">
        <v>5</v>
      </c>
      <c r="G62" s="13" t="s">
        <v>13</v>
      </c>
      <c r="H62" s="13" t="s">
        <v>7</v>
      </c>
      <c r="I62" s="70">
        <f t="shared" si="15"/>
        <v>800</v>
      </c>
      <c r="J62" s="2"/>
      <c r="K62" s="2"/>
      <c r="L62" s="103">
        <f t="shared" si="13"/>
        <v>13.3</v>
      </c>
      <c r="M62" s="30">
        <v>10</v>
      </c>
      <c r="N62" s="30" t="s">
        <v>3</v>
      </c>
      <c r="P62" s="1"/>
      <c r="R62" s="94">
        <v>80</v>
      </c>
      <c r="S62" s="30" t="s">
        <v>5</v>
      </c>
      <c r="T62" s="30" t="s">
        <v>13</v>
      </c>
      <c r="U62" s="30" t="s">
        <v>7</v>
      </c>
      <c r="V62" s="72">
        <f t="shared" si="16"/>
        <v>0</v>
      </c>
      <c r="X62" s="53">
        <v>222.1</v>
      </c>
    </row>
    <row r="63" spans="1:24" ht="19.899999999999999" customHeight="1" thickBot="1" x14ac:dyDescent="0.3">
      <c r="A63" s="6">
        <v>483.5</v>
      </c>
      <c r="B63" s="125" t="s">
        <v>68</v>
      </c>
      <c r="C63" s="131">
        <v>1600</v>
      </c>
      <c r="D63" s="9" t="s">
        <v>3</v>
      </c>
      <c r="E63" s="109">
        <v>2.1</v>
      </c>
      <c r="F63" s="9" t="s">
        <v>5</v>
      </c>
      <c r="G63" s="9" t="s">
        <v>41</v>
      </c>
      <c r="H63" s="9" t="s">
        <v>7</v>
      </c>
      <c r="I63" s="71">
        <f t="shared" si="15"/>
        <v>3360</v>
      </c>
      <c r="J63" s="2"/>
      <c r="K63" s="2"/>
      <c r="L63" s="103">
        <f t="shared" si="13"/>
        <v>3325</v>
      </c>
      <c r="M63" s="14">
        <v>2500</v>
      </c>
      <c r="N63" s="14" t="s">
        <v>3</v>
      </c>
      <c r="P63" s="1"/>
      <c r="R63" s="93">
        <v>2.1</v>
      </c>
      <c r="S63" s="14" t="s">
        <v>5</v>
      </c>
      <c r="T63" s="14" t="s">
        <v>41</v>
      </c>
      <c r="U63" s="14" t="s">
        <v>7</v>
      </c>
      <c r="V63" s="70">
        <f t="shared" si="16"/>
        <v>0</v>
      </c>
      <c r="X63" s="34">
        <v>223</v>
      </c>
    </row>
    <row r="64" spans="1:24" ht="19.899999999999999" customHeight="1" thickBot="1" x14ac:dyDescent="0.3">
      <c r="A64" s="10">
        <v>504</v>
      </c>
      <c r="B64" s="123" t="s">
        <v>69</v>
      </c>
      <c r="C64" s="12">
        <v>1250</v>
      </c>
      <c r="D64" s="13" t="s">
        <v>3</v>
      </c>
      <c r="E64" s="107">
        <v>55</v>
      </c>
      <c r="F64" s="13" t="s">
        <v>5</v>
      </c>
      <c r="G64" s="13" t="s">
        <v>41</v>
      </c>
      <c r="H64" s="13" t="s">
        <v>7</v>
      </c>
      <c r="I64" s="70">
        <f t="shared" si="15"/>
        <v>68750</v>
      </c>
      <c r="J64" s="2"/>
      <c r="K64" s="2"/>
      <c r="L64" s="103">
        <f t="shared" si="13"/>
        <v>2394</v>
      </c>
      <c r="M64" s="30">
        <v>1800</v>
      </c>
      <c r="N64" s="30" t="s">
        <v>3</v>
      </c>
      <c r="P64" s="1"/>
      <c r="R64" s="79">
        <v>55</v>
      </c>
      <c r="S64" s="30" t="s">
        <v>5</v>
      </c>
      <c r="T64" s="30" t="s">
        <v>41</v>
      </c>
      <c r="U64" s="40" t="s">
        <v>7</v>
      </c>
      <c r="V64" s="71">
        <f t="shared" si="16"/>
        <v>0</v>
      </c>
      <c r="X64" s="53">
        <v>238.12</v>
      </c>
    </row>
    <row r="65" spans="1:28" ht="19.899999999999999" customHeight="1" thickBot="1" x14ac:dyDescent="0.3">
      <c r="A65" s="55">
        <v>504.1</v>
      </c>
      <c r="B65" s="126" t="s">
        <v>70</v>
      </c>
      <c r="C65" s="131">
        <v>25</v>
      </c>
      <c r="D65" s="45" t="s">
        <v>3</v>
      </c>
      <c r="E65" s="112">
        <v>70</v>
      </c>
      <c r="F65" s="45" t="s">
        <v>5</v>
      </c>
      <c r="G65" s="45" t="s">
        <v>41</v>
      </c>
      <c r="H65" s="45" t="s">
        <v>7</v>
      </c>
      <c r="I65" s="71">
        <f t="shared" si="15"/>
        <v>1750</v>
      </c>
      <c r="J65" s="2"/>
      <c r="K65" s="2"/>
      <c r="L65" s="103">
        <f t="shared" si="13"/>
        <v>399</v>
      </c>
      <c r="M65" s="14">
        <v>300</v>
      </c>
      <c r="N65" s="14" t="s">
        <v>3</v>
      </c>
      <c r="P65" s="1"/>
      <c r="R65" s="81">
        <v>70</v>
      </c>
      <c r="S65" s="14" t="s">
        <v>5</v>
      </c>
      <c r="T65" s="14" t="s">
        <v>41</v>
      </c>
      <c r="U65" s="39" t="s">
        <v>7</v>
      </c>
      <c r="V65" s="70">
        <f t="shared" si="16"/>
        <v>0</v>
      </c>
      <c r="X65" s="34">
        <v>244.12</v>
      </c>
    </row>
    <row r="66" spans="1:28" ht="19.899999999999999" customHeight="1" thickBot="1" x14ac:dyDescent="0.3">
      <c r="A66" s="34">
        <v>506</v>
      </c>
      <c r="B66" s="123" t="s">
        <v>71</v>
      </c>
      <c r="C66" s="12">
        <v>250</v>
      </c>
      <c r="D66" s="14" t="s">
        <v>3</v>
      </c>
      <c r="E66" s="81">
        <v>50</v>
      </c>
      <c r="F66" s="14" t="s">
        <v>5</v>
      </c>
      <c r="G66" s="14" t="s">
        <v>41</v>
      </c>
      <c r="H66" s="14"/>
      <c r="I66" s="70">
        <f t="shared" si="15"/>
        <v>12500</v>
      </c>
      <c r="J66" s="2"/>
      <c r="K66" s="2"/>
      <c r="L66" s="103">
        <f t="shared" si="13"/>
        <v>33.25</v>
      </c>
      <c r="M66" s="48">
        <v>25</v>
      </c>
      <c r="N66" s="30" t="s">
        <v>3</v>
      </c>
      <c r="P66" s="1"/>
      <c r="R66" s="79">
        <v>50</v>
      </c>
      <c r="S66" s="3" t="s">
        <v>5</v>
      </c>
      <c r="T66" s="30" t="s">
        <v>41</v>
      </c>
      <c r="U66" s="49"/>
      <c r="V66" s="71">
        <f t="shared" si="16"/>
        <v>0</v>
      </c>
      <c r="X66" s="53">
        <v>252.12</v>
      </c>
    </row>
    <row r="67" spans="1:28" ht="19.899999999999999" customHeight="1" thickBot="1" x14ac:dyDescent="0.3">
      <c r="A67" s="31">
        <v>509</v>
      </c>
      <c r="B67" s="130" t="s">
        <v>125</v>
      </c>
      <c r="C67" s="131">
        <v>150</v>
      </c>
      <c r="D67" s="131" t="s">
        <v>3</v>
      </c>
      <c r="E67" s="108">
        <v>55.08</v>
      </c>
      <c r="F67" s="131" t="s">
        <v>5</v>
      </c>
      <c r="G67" s="131" t="s">
        <v>41</v>
      </c>
      <c r="H67" s="132" t="s">
        <v>7</v>
      </c>
      <c r="I67" s="71">
        <f t="shared" si="15"/>
        <v>8262</v>
      </c>
      <c r="J67" s="2"/>
      <c r="K67" s="2"/>
      <c r="L67" s="103">
        <f t="shared" si="13"/>
        <v>266</v>
      </c>
      <c r="M67" s="30">
        <v>200</v>
      </c>
      <c r="N67" s="30" t="s">
        <v>3</v>
      </c>
      <c r="P67" s="1"/>
      <c r="R67" s="79">
        <v>55.08</v>
      </c>
      <c r="S67" s="36" t="s">
        <v>5</v>
      </c>
      <c r="T67" s="30" t="s">
        <v>41</v>
      </c>
      <c r="U67" s="36" t="s">
        <v>7</v>
      </c>
      <c r="V67" s="71">
        <f t="shared" si="16"/>
        <v>0</v>
      </c>
      <c r="X67" s="34">
        <v>258</v>
      </c>
    </row>
    <row r="68" spans="1:28" ht="19.899999999999999" customHeight="1" thickBot="1" x14ac:dyDescent="0.3">
      <c r="A68" s="10">
        <v>509.1</v>
      </c>
      <c r="B68" s="123" t="s">
        <v>126</v>
      </c>
      <c r="C68" s="12">
        <v>150</v>
      </c>
      <c r="D68" s="13" t="s">
        <v>3</v>
      </c>
      <c r="E68" s="107">
        <v>63.5</v>
      </c>
      <c r="F68" s="13" t="s">
        <v>5</v>
      </c>
      <c r="G68" s="13" t="s">
        <v>41</v>
      </c>
      <c r="H68" s="13" t="s">
        <v>7</v>
      </c>
      <c r="I68" s="70">
        <f t="shared" si="15"/>
        <v>9525</v>
      </c>
      <c r="J68" s="2"/>
      <c r="K68" s="2"/>
      <c r="L68" s="103">
        <f t="shared" si="13"/>
        <v>266</v>
      </c>
      <c r="M68" s="14">
        <v>200</v>
      </c>
      <c r="N68" s="14" t="s">
        <v>3</v>
      </c>
      <c r="P68" s="1"/>
      <c r="R68" s="81">
        <v>63.5</v>
      </c>
      <c r="S68" s="14" t="s">
        <v>5</v>
      </c>
      <c r="T68" s="14" t="s">
        <v>41</v>
      </c>
      <c r="U68" s="14" t="s">
        <v>7</v>
      </c>
      <c r="V68" s="70">
        <f t="shared" si="16"/>
        <v>0</v>
      </c>
      <c r="X68" s="52">
        <v>269.06</v>
      </c>
    </row>
    <row r="69" spans="1:28" ht="19.899999999999999" customHeight="1" thickBot="1" x14ac:dyDescent="0.3">
      <c r="A69" s="6">
        <v>511.1</v>
      </c>
      <c r="B69" s="124" t="s">
        <v>74</v>
      </c>
      <c r="C69" s="131">
        <v>25</v>
      </c>
      <c r="D69" s="9" t="s">
        <v>3</v>
      </c>
      <c r="E69" s="108">
        <v>45</v>
      </c>
      <c r="F69" s="9" t="s">
        <v>5</v>
      </c>
      <c r="G69" s="9" t="s">
        <v>41</v>
      </c>
      <c r="H69" s="9" t="s">
        <v>7</v>
      </c>
      <c r="I69" s="71">
        <f t="shared" si="15"/>
        <v>1125</v>
      </c>
      <c r="J69" s="2"/>
      <c r="K69" s="2"/>
      <c r="L69" s="103">
        <f t="shared" si="13"/>
        <v>33.25</v>
      </c>
      <c r="M69" s="30">
        <v>25</v>
      </c>
      <c r="N69" s="37" t="s">
        <v>3</v>
      </c>
      <c r="P69" s="1"/>
      <c r="R69" s="79">
        <v>45</v>
      </c>
      <c r="S69" s="37" t="s">
        <v>5</v>
      </c>
      <c r="T69" s="30" t="s">
        <v>41</v>
      </c>
      <c r="U69" s="37" t="s">
        <v>7</v>
      </c>
      <c r="V69" s="71">
        <f t="shared" si="16"/>
        <v>0</v>
      </c>
      <c r="X69" s="34">
        <v>269.08</v>
      </c>
    </row>
    <row r="70" spans="1:28" ht="19.899999999999999" customHeight="1" thickBot="1" x14ac:dyDescent="0.3">
      <c r="A70" s="10">
        <v>516</v>
      </c>
      <c r="B70" s="123" t="s">
        <v>75</v>
      </c>
      <c r="C70" s="12">
        <v>80</v>
      </c>
      <c r="D70" s="13" t="s">
        <v>3</v>
      </c>
      <c r="E70" s="107">
        <v>339</v>
      </c>
      <c r="F70" s="13" t="s">
        <v>5</v>
      </c>
      <c r="G70" s="13" t="s">
        <v>23</v>
      </c>
      <c r="H70" s="13" t="s">
        <v>7</v>
      </c>
      <c r="I70" s="70">
        <f t="shared" si="15"/>
        <v>27120</v>
      </c>
      <c r="J70" s="2"/>
      <c r="K70" s="2"/>
      <c r="L70" s="103">
        <f t="shared" si="13"/>
        <v>106.4</v>
      </c>
      <c r="M70" s="14">
        <v>80</v>
      </c>
      <c r="N70" s="14" t="s">
        <v>3</v>
      </c>
      <c r="P70" s="1"/>
      <c r="R70" s="81">
        <v>339</v>
      </c>
      <c r="S70" s="14" t="s">
        <v>5</v>
      </c>
      <c r="T70" s="14" t="s">
        <v>23</v>
      </c>
      <c r="U70" s="14" t="s">
        <v>7</v>
      </c>
      <c r="V70" s="70">
        <f t="shared" si="16"/>
        <v>0</v>
      </c>
      <c r="X70" s="52">
        <v>357</v>
      </c>
    </row>
    <row r="71" spans="1:28" ht="19.899999999999999" customHeight="1" thickBot="1" x14ac:dyDescent="0.3">
      <c r="A71" s="6">
        <v>570.20000000000005</v>
      </c>
      <c r="B71" s="125" t="s">
        <v>76</v>
      </c>
      <c r="C71" s="131">
        <v>1000</v>
      </c>
      <c r="D71" s="9" t="s">
        <v>3</v>
      </c>
      <c r="E71" s="109">
        <v>27</v>
      </c>
      <c r="F71" s="9" t="s">
        <v>5</v>
      </c>
      <c r="G71" s="9" t="s">
        <v>41</v>
      </c>
      <c r="H71" s="9" t="s">
        <v>7</v>
      </c>
      <c r="I71" s="71">
        <f t="shared" si="15"/>
        <v>27000</v>
      </c>
      <c r="J71" s="2"/>
      <c r="K71" s="2"/>
      <c r="L71" s="103">
        <f t="shared" si="13"/>
        <v>1330</v>
      </c>
      <c r="M71" s="30">
        <v>1000</v>
      </c>
      <c r="N71" s="30" t="s">
        <v>3</v>
      </c>
      <c r="P71" s="1"/>
      <c r="R71" s="79">
        <v>27</v>
      </c>
      <c r="S71" s="30" t="s">
        <v>5</v>
      </c>
      <c r="T71" s="30" t="s">
        <v>41</v>
      </c>
      <c r="U71" s="30" t="s">
        <v>7</v>
      </c>
      <c r="V71" s="71">
        <f t="shared" si="16"/>
        <v>0</v>
      </c>
      <c r="X71" s="34">
        <v>358.1</v>
      </c>
    </row>
    <row r="72" spans="1:28" ht="19.899999999999999" customHeight="1" thickBot="1" x14ac:dyDescent="0.3">
      <c r="A72" s="10">
        <v>580</v>
      </c>
      <c r="B72" s="123" t="s">
        <v>77</v>
      </c>
      <c r="C72" s="12">
        <v>1000</v>
      </c>
      <c r="D72" s="13" t="s">
        <v>3</v>
      </c>
      <c r="E72" s="107">
        <v>30</v>
      </c>
      <c r="F72" s="13" t="s">
        <v>5</v>
      </c>
      <c r="G72" s="13" t="s">
        <v>41</v>
      </c>
      <c r="H72" s="13" t="s">
        <v>7</v>
      </c>
      <c r="I72" s="70">
        <f t="shared" si="15"/>
        <v>30000</v>
      </c>
      <c r="J72" s="2"/>
      <c r="K72" s="2"/>
      <c r="L72" s="103">
        <f t="shared" si="13"/>
        <v>2660</v>
      </c>
      <c r="M72" s="47">
        <v>2000</v>
      </c>
      <c r="N72" s="14" t="s">
        <v>3</v>
      </c>
      <c r="P72" s="1"/>
      <c r="R72" s="81">
        <v>30</v>
      </c>
      <c r="S72" s="14" t="s">
        <v>5</v>
      </c>
      <c r="T72" s="14" t="s">
        <v>41</v>
      </c>
      <c r="U72" s="19" t="s">
        <v>7</v>
      </c>
      <c r="V72" s="70">
        <f t="shared" si="16"/>
        <v>0</v>
      </c>
      <c r="X72" s="55">
        <v>358.2</v>
      </c>
    </row>
    <row r="73" spans="1:28" ht="19.899999999999999" customHeight="1" thickBot="1" x14ac:dyDescent="0.3">
      <c r="A73" s="55">
        <v>582</v>
      </c>
      <c r="B73" s="126" t="s">
        <v>78</v>
      </c>
      <c r="C73" s="131">
        <v>6</v>
      </c>
      <c r="D73" s="45" t="s">
        <v>3</v>
      </c>
      <c r="E73" s="112">
        <v>130</v>
      </c>
      <c r="F73" s="45" t="s">
        <v>5</v>
      </c>
      <c r="G73" s="45" t="s">
        <v>23</v>
      </c>
      <c r="H73" s="45" t="s">
        <v>7</v>
      </c>
      <c r="I73" s="71">
        <f t="shared" ref="I73:I80" si="17">C73*E73</f>
        <v>780</v>
      </c>
      <c r="J73" s="2"/>
      <c r="K73" s="2"/>
      <c r="L73" s="103">
        <f t="shared" si="13"/>
        <v>7.98</v>
      </c>
      <c r="M73" s="30">
        <v>6</v>
      </c>
      <c r="N73" s="30" t="s">
        <v>3</v>
      </c>
      <c r="P73" s="1"/>
      <c r="R73" s="79">
        <v>130</v>
      </c>
      <c r="S73" s="30" t="s">
        <v>5</v>
      </c>
      <c r="T73" s="30" t="s">
        <v>23</v>
      </c>
      <c r="U73" s="30" t="s">
        <v>7</v>
      </c>
      <c r="V73" s="71">
        <f t="shared" ref="V73:V80" si="18">P73*R73</f>
        <v>0</v>
      </c>
      <c r="X73" s="34">
        <v>381</v>
      </c>
    </row>
    <row r="74" spans="1:28" ht="19.899999999999999" customHeight="1" thickBot="1" x14ac:dyDescent="0.3">
      <c r="A74" s="34">
        <v>594</v>
      </c>
      <c r="B74" s="123" t="s">
        <v>109</v>
      </c>
      <c r="C74" s="12">
        <v>500</v>
      </c>
      <c r="D74" s="14" t="s">
        <v>3</v>
      </c>
      <c r="E74" s="81">
        <v>5</v>
      </c>
      <c r="F74" s="14" t="s">
        <v>5</v>
      </c>
      <c r="G74" s="14" t="s">
        <v>41</v>
      </c>
      <c r="H74" s="14"/>
      <c r="I74" s="70">
        <f t="shared" si="17"/>
        <v>2500</v>
      </c>
      <c r="J74" s="2"/>
      <c r="K74" s="2"/>
      <c r="L74" s="103">
        <f t="shared" si="13"/>
        <v>665</v>
      </c>
      <c r="M74" s="47">
        <v>500</v>
      </c>
      <c r="N74" s="14" t="s">
        <v>3</v>
      </c>
      <c r="P74" s="1"/>
      <c r="R74" s="81">
        <v>5</v>
      </c>
      <c r="S74" s="14" t="s">
        <v>5</v>
      </c>
      <c r="T74" s="14" t="s">
        <v>41</v>
      </c>
      <c r="U74" s="19"/>
      <c r="V74" s="70">
        <f t="shared" si="18"/>
        <v>0</v>
      </c>
      <c r="X74" s="55">
        <v>381.3</v>
      </c>
    </row>
    <row r="75" spans="1:28" ht="19.899999999999999" customHeight="1" thickBot="1" x14ac:dyDescent="0.3">
      <c r="A75" s="31">
        <v>670</v>
      </c>
      <c r="B75" s="130" t="s">
        <v>79</v>
      </c>
      <c r="C75" s="131">
        <v>10</v>
      </c>
      <c r="D75" s="131" t="s">
        <v>3</v>
      </c>
      <c r="E75" s="108">
        <v>100</v>
      </c>
      <c r="F75" s="131" t="s">
        <v>5</v>
      </c>
      <c r="G75" s="131" t="s">
        <v>41</v>
      </c>
      <c r="H75" s="132"/>
      <c r="I75" s="71">
        <f t="shared" si="17"/>
        <v>1000</v>
      </c>
      <c r="J75" s="2"/>
      <c r="K75" s="2"/>
      <c r="L75" s="103">
        <f t="shared" si="13"/>
        <v>13.3</v>
      </c>
      <c r="M75" s="47">
        <v>10</v>
      </c>
      <c r="N75" s="14" t="s">
        <v>3</v>
      </c>
      <c r="P75" s="1"/>
      <c r="R75" s="81">
        <v>100</v>
      </c>
      <c r="S75" s="14" t="s">
        <v>5</v>
      </c>
      <c r="T75" s="14" t="s">
        <v>41</v>
      </c>
      <c r="U75" s="19"/>
      <c r="V75" s="70">
        <f t="shared" si="18"/>
        <v>0</v>
      </c>
      <c r="X75" s="34">
        <v>402</v>
      </c>
      <c r="AB75" s="144"/>
    </row>
    <row r="76" spans="1:28" ht="19.899999999999999" customHeight="1" thickBot="1" x14ac:dyDescent="0.3">
      <c r="A76" s="10">
        <v>697</v>
      </c>
      <c r="B76" s="123" t="s">
        <v>80</v>
      </c>
      <c r="C76" s="12">
        <v>10</v>
      </c>
      <c r="D76" s="13" t="s">
        <v>3</v>
      </c>
      <c r="E76" s="107">
        <v>5</v>
      </c>
      <c r="F76" s="13" t="s">
        <v>5</v>
      </c>
      <c r="G76" s="13" t="s">
        <v>41</v>
      </c>
      <c r="H76" s="13"/>
      <c r="I76" s="70">
        <f t="shared" si="17"/>
        <v>50</v>
      </c>
      <c r="J76" s="2"/>
      <c r="K76" s="2"/>
      <c r="L76" s="103">
        <f t="shared" si="13"/>
        <v>13.3</v>
      </c>
      <c r="M76" s="30">
        <v>10</v>
      </c>
      <c r="N76" s="30" t="s">
        <v>3</v>
      </c>
      <c r="P76" s="1"/>
      <c r="R76" s="79">
        <v>5</v>
      </c>
      <c r="S76" s="30" t="s">
        <v>5</v>
      </c>
      <c r="T76" s="30" t="s">
        <v>41</v>
      </c>
      <c r="U76" s="30"/>
      <c r="V76" s="71">
        <f t="shared" si="18"/>
        <v>0</v>
      </c>
      <c r="X76" s="53">
        <v>402.12</v>
      </c>
    </row>
    <row r="77" spans="1:28" ht="19.899999999999999" customHeight="1" thickBot="1" x14ac:dyDescent="0.3">
      <c r="A77" s="6">
        <v>701</v>
      </c>
      <c r="B77" s="124" t="s">
        <v>81</v>
      </c>
      <c r="C77" s="131">
        <v>1000</v>
      </c>
      <c r="D77" s="9" t="s">
        <v>3</v>
      </c>
      <c r="E77" s="108">
        <v>90</v>
      </c>
      <c r="F77" s="9" t="s">
        <v>5</v>
      </c>
      <c r="G77" s="9" t="s">
        <v>13</v>
      </c>
      <c r="H77" s="9" t="s">
        <v>7</v>
      </c>
      <c r="I77" s="71">
        <f t="shared" si="17"/>
        <v>90000</v>
      </c>
      <c r="J77" s="2"/>
      <c r="K77" s="2"/>
      <c r="L77" s="103">
        <f t="shared" si="13"/>
        <v>1330</v>
      </c>
      <c r="M77" s="47">
        <v>1000</v>
      </c>
      <c r="N77" s="14" t="s">
        <v>3</v>
      </c>
      <c r="P77" s="1"/>
      <c r="R77" s="81">
        <v>90</v>
      </c>
      <c r="S77" s="14" t="s">
        <v>5</v>
      </c>
      <c r="T77" s="14" t="s">
        <v>13</v>
      </c>
      <c r="U77" s="19" t="s">
        <v>7</v>
      </c>
      <c r="V77" s="70">
        <f t="shared" si="18"/>
        <v>0</v>
      </c>
      <c r="X77" s="34">
        <v>403</v>
      </c>
    </row>
    <row r="78" spans="1:28" ht="19.899999999999999" customHeight="1" thickBot="1" x14ac:dyDescent="0.3">
      <c r="A78" s="34">
        <v>701.01</v>
      </c>
      <c r="B78" s="18" t="s">
        <v>123</v>
      </c>
      <c r="C78" s="14">
        <v>20</v>
      </c>
      <c r="D78" s="14" t="s">
        <v>3</v>
      </c>
      <c r="E78" s="111">
        <v>150</v>
      </c>
      <c r="F78" s="14" t="s">
        <v>5</v>
      </c>
      <c r="G78" s="14" t="s">
        <v>41</v>
      </c>
      <c r="H78" s="14"/>
      <c r="I78" s="70">
        <f t="shared" si="17"/>
        <v>3000</v>
      </c>
      <c r="J78" s="2"/>
      <c r="L78" s="61"/>
      <c r="N78" s="1"/>
      <c r="P78" s="81"/>
      <c r="Q78" s="14"/>
      <c r="R78" s="14"/>
      <c r="S78" s="19"/>
      <c r="T78" s="70"/>
      <c r="V78"/>
    </row>
    <row r="79" spans="1:28" ht="19.899999999999999" customHeight="1" thickBot="1" x14ac:dyDescent="0.3">
      <c r="A79" s="6">
        <v>701.02</v>
      </c>
      <c r="B79" s="124" t="s">
        <v>124</v>
      </c>
      <c r="C79" s="131">
        <v>1350</v>
      </c>
      <c r="D79" s="9" t="s">
        <v>3</v>
      </c>
      <c r="E79" s="108">
        <v>2</v>
      </c>
      <c r="F79" s="9" t="s">
        <v>5</v>
      </c>
      <c r="G79" s="9" t="s">
        <v>13</v>
      </c>
      <c r="H79" s="9" t="s">
        <v>7</v>
      </c>
      <c r="I79" s="71">
        <f t="shared" si="17"/>
        <v>2700</v>
      </c>
      <c r="J79" s="2"/>
      <c r="L79" s="61"/>
      <c r="N79" s="1"/>
      <c r="P79" s="81"/>
      <c r="Q79" s="14"/>
      <c r="R79" s="14"/>
      <c r="S79" s="19"/>
      <c r="T79" s="70"/>
      <c r="V79"/>
    </row>
    <row r="80" spans="1:28" ht="19.899999999999999" customHeight="1" thickBot="1" x14ac:dyDescent="0.3">
      <c r="A80" s="10">
        <v>701.1</v>
      </c>
      <c r="B80" s="123" t="s">
        <v>82</v>
      </c>
      <c r="C80" s="12">
        <v>200</v>
      </c>
      <c r="D80" s="13" t="s">
        <v>3</v>
      </c>
      <c r="E80" s="107">
        <v>95</v>
      </c>
      <c r="F80" s="13" t="s">
        <v>5</v>
      </c>
      <c r="G80" s="13" t="s">
        <v>13</v>
      </c>
      <c r="H80" s="13" t="s">
        <v>7</v>
      </c>
      <c r="I80" s="70">
        <f t="shared" si="17"/>
        <v>19000</v>
      </c>
      <c r="J80" s="2"/>
      <c r="K80" s="2"/>
      <c r="L80" s="103">
        <f t="shared" si="13"/>
        <v>266</v>
      </c>
      <c r="M80" s="30">
        <v>200</v>
      </c>
      <c r="N80" s="30" t="s">
        <v>3</v>
      </c>
      <c r="P80" s="1"/>
      <c r="R80" s="79">
        <v>95</v>
      </c>
      <c r="S80" s="30" t="s">
        <v>5</v>
      </c>
      <c r="T80" s="30" t="s">
        <v>13</v>
      </c>
      <c r="U80" s="30" t="s">
        <v>7</v>
      </c>
      <c r="V80" s="71">
        <f t="shared" si="18"/>
        <v>0</v>
      </c>
      <c r="X80" s="53">
        <v>403.1</v>
      </c>
    </row>
    <row r="83" spans="1:24" x14ac:dyDescent="0.25">
      <c r="A83" s="58" t="s">
        <v>0</v>
      </c>
      <c r="B83" s="58" t="s">
        <v>1</v>
      </c>
      <c r="C83" s="58" t="s">
        <v>2</v>
      </c>
      <c r="D83" s="58" t="s">
        <v>3</v>
      </c>
      <c r="E83" s="75" t="s">
        <v>4</v>
      </c>
      <c r="F83" s="58" t="s">
        <v>5</v>
      </c>
      <c r="G83" s="58" t="s">
        <v>6</v>
      </c>
      <c r="H83" s="58" t="s">
        <v>7</v>
      </c>
      <c r="I83" s="69" t="s">
        <v>8</v>
      </c>
      <c r="L83" s="103" t="e">
        <f t="shared" ref="L83" si="19">M83*1.33</f>
        <v>#VALUE!</v>
      </c>
      <c r="M83" s="58" t="s">
        <v>2</v>
      </c>
      <c r="N83" s="58" t="s">
        <v>3</v>
      </c>
      <c r="P83" s="59"/>
      <c r="R83" s="75" t="s">
        <v>4</v>
      </c>
      <c r="S83" s="58" t="s">
        <v>5</v>
      </c>
      <c r="T83" s="58" t="s">
        <v>6</v>
      </c>
      <c r="U83" s="58" t="s">
        <v>7</v>
      </c>
      <c r="V83" s="69" t="s">
        <v>8</v>
      </c>
    </row>
    <row r="84" spans="1:24" ht="15.75" thickBot="1" x14ac:dyDescent="0.3">
      <c r="A84" s="58"/>
      <c r="B84" s="58"/>
      <c r="C84" s="58"/>
      <c r="D84" s="58"/>
      <c r="E84" s="75"/>
      <c r="F84" s="58"/>
      <c r="G84" s="58"/>
      <c r="H84" s="58"/>
      <c r="I84" s="69"/>
      <c r="L84" s="103"/>
      <c r="M84" s="58"/>
      <c r="N84" s="58"/>
      <c r="P84" s="59"/>
      <c r="R84" s="75"/>
      <c r="S84" s="58"/>
      <c r="T84" s="58"/>
      <c r="U84" s="58"/>
      <c r="V84" s="69"/>
    </row>
    <row r="85" spans="1:24" ht="19.899999999999999" customHeight="1" thickBot="1" x14ac:dyDescent="0.3">
      <c r="A85" s="6">
        <v>701.2</v>
      </c>
      <c r="B85" s="125" t="s">
        <v>122</v>
      </c>
      <c r="C85" s="131">
        <v>150</v>
      </c>
      <c r="D85" s="9" t="s">
        <v>3</v>
      </c>
      <c r="E85" s="109">
        <v>102</v>
      </c>
      <c r="F85" s="9" t="s">
        <v>5</v>
      </c>
      <c r="G85" s="9" t="s">
        <v>13</v>
      </c>
      <c r="H85" s="9" t="s">
        <v>7</v>
      </c>
      <c r="I85" s="71">
        <f>C85*E85</f>
        <v>15300</v>
      </c>
      <c r="J85" s="2"/>
      <c r="K85" s="2"/>
      <c r="L85" s="103">
        <f>M85*1.33</f>
        <v>266</v>
      </c>
      <c r="M85" s="47">
        <v>200</v>
      </c>
      <c r="N85" s="14" t="s">
        <v>3</v>
      </c>
      <c r="P85" s="1"/>
      <c r="R85" s="81">
        <v>102</v>
      </c>
      <c r="S85" s="14" t="s">
        <v>5</v>
      </c>
      <c r="T85" s="14" t="s">
        <v>13</v>
      </c>
      <c r="U85" s="19" t="s">
        <v>7</v>
      </c>
      <c r="V85" s="70">
        <f>P85*R85</f>
        <v>0</v>
      </c>
      <c r="X85" s="34">
        <v>420</v>
      </c>
    </row>
    <row r="86" spans="1:24" ht="19.899999999999999" customHeight="1" thickBot="1" x14ac:dyDescent="0.3">
      <c r="A86" s="10">
        <v>702</v>
      </c>
      <c r="B86" s="123" t="s">
        <v>107</v>
      </c>
      <c r="C86" s="12">
        <v>36</v>
      </c>
      <c r="D86" s="13" t="s">
        <v>3</v>
      </c>
      <c r="E86" s="107">
        <v>230</v>
      </c>
      <c r="F86" s="13" t="s">
        <v>5</v>
      </c>
      <c r="G86" s="13" t="s">
        <v>56</v>
      </c>
      <c r="H86" s="13" t="s">
        <v>7</v>
      </c>
      <c r="I86" s="70">
        <f>C86*E86</f>
        <v>8280</v>
      </c>
      <c r="J86" s="2"/>
      <c r="K86" s="2"/>
      <c r="L86" s="103">
        <f>M86*1.33</f>
        <v>47.88</v>
      </c>
      <c r="M86" s="30">
        <v>36</v>
      </c>
      <c r="N86" s="30" t="s">
        <v>3</v>
      </c>
      <c r="P86" s="1"/>
      <c r="R86" s="79">
        <v>230</v>
      </c>
      <c r="S86" s="30" t="s">
        <v>5</v>
      </c>
      <c r="T86" s="30" t="s">
        <v>56</v>
      </c>
      <c r="U86" s="30" t="s">
        <v>7</v>
      </c>
      <c r="V86" s="71">
        <f>P86*R86</f>
        <v>0</v>
      </c>
      <c r="X86" s="52">
        <v>440</v>
      </c>
    </row>
    <row r="87" spans="1:24" ht="19.899999999999999" customHeight="1" thickBot="1" x14ac:dyDescent="0.3">
      <c r="A87" s="6">
        <v>702.1</v>
      </c>
      <c r="B87" s="125" t="s">
        <v>84</v>
      </c>
      <c r="C87" s="131">
        <v>1250</v>
      </c>
      <c r="D87" s="9" t="s">
        <v>3</v>
      </c>
      <c r="E87" s="109">
        <v>8.4</v>
      </c>
      <c r="F87" s="9" t="s">
        <v>5</v>
      </c>
      <c r="G87" s="9" t="s">
        <v>13</v>
      </c>
      <c r="H87" s="9" t="s">
        <v>7</v>
      </c>
      <c r="I87" s="71">
        <f>C87*E87</f>
        <v>10500</v>
      </c>
      <c r="J87" s="2"/>
      <c r="K87" s="2"/>
      <c r="L87" s="103">
        <f>M87*1.33</f>
        <v>1995</v>
      </c>
      <c r="M87" s="47">
        <v>1500</v>
      </c>
      <c r="N87" s="14" t="s">
        <v>3</v>
      </c>
      <c r="P87" s="1"/>
      <c r="R87" s="81">
        <v>8.4</v>
      </c>
      <c r="S87" s="14" t="s">
        <v>5</v>
      </c>
      <c r="T87" s="14" t="s">
        <v>13</v>
      </c>
      <c r="U87" s="19" t="s">
        <v>7</v>
      </c>
      <c r="V87" s="70">
        <f>P87*R87</f>
        <v>0</v>
      </c>
      <c r="X87" s="34">
        <v>443</v>
      </c>
    </row>
    <row r="88" spans="1:24" ht="19.899999999999999" customHeight="1" thickBot="1" x14ac:dyDescent="0.3">
      <c r="A88" s="53">
        <v>703</v>
      </c>
      <c r="B88" s="3" t="s">
        <v>108</v>
      </c>
      <c r="C88" s="30">
        <v>85</v>
      </c>
      <c r="D88" s="30" t="s">
        <v>3</v>
      </c>
      <c r="E88" s="83">
        <v>183.75</v>
      </c>
      <c r="F88" s="30" t="s">
        <v>5</v>
      </c>
      <c r="G88" s="30" t="s">
        <v>56</v>
      </c>
      <c r="H88" s="40" t="s">
        <v>7</v>
      </c>
      <c r="I88" s="71">
        <f t="shared" ref="I88:I92" si="20">C88*E88</f>
        <v>15618.75</v>
      </c>
      <c r="J88" s="2"/>
      <c r="K88" s="2"/>
      <c r="L88" s="103">
        <f t="shared" ref="L88:L106" si="21">M88*1.33</f>
        <v>133</v>
      </c>
      <c r="M88" s="30">
        <v>100</v>
      </c>
      <c r="N88" s="30" t="s">
        <v>3</v>
      </c>
      <c r="P88" s="1"/>
      <c r="R88" s="79">
        <v>183.75</v>
      </c>
      <c r="S88" s="30" t="s">
        <v>5</v>
      </c>
      <c r="T88" s="30" t="s">
        <v>56</v>
      </c>
      <c r="U88" s="30" t="s">
        <v>7</v>
      </c>
      <c r="V88" s="71">
        <f t="shared" ref="V88:V92" si="22">P88*R88</f>
        <v>0</v>
      </c>
    </row>
    <row r="89" spans="1:24" ht="19.899999999999999" customHeight="1" thickBot="1" x14ac:dyDescent="0.3">
      <c r="A89" s="34">
        <v>715</v>
      </c>
      <c r="B89" s="18" t="s">
        <v>85</v>
      </c>
      <c r="C89" s="14">
        <v>5</v>
      </c>
      <c r="D89" s="14" t="s">
        <v>3</v>
      </c>
      <c r="E89" s="111">
        <v>100</v>
      </c>
      <c r="F89" s="14" t="s">
        <v>5</v>
      </c>
      <c r="G89" s="14" t="s">
        <v>23</v>
      </c>
      <c r="H89" s="46"/>
      <c r="I89" s="70">
        <f t="shared" si="20"/>
        <v>500</v>
      </c>
      <c r="J89" s="2"/>
      <c r="K89" s="2"/>
      <c r="L89" s="103">
        <f t="shared" si="21"/>
        <v>6.65</v>
      </c>
      <c r="M89" s="47">
        <v>5</v>
      </c>
      <c r="N89" s="14" t="s">
        <v>3</v>
      </c>
      <c r="P89" s="1"/>
      <c r="R89" s="81">
        <v>100</v>
      </c>
      <c r="S89" s="14" t="s">
        <v>5</v>
      </c>
      <c r="T89" s="14" t="s">
        <v>23</v>
      </c>
      <c r="U89" s="19"/>
      <c r="V89" s="70">
        <f t="shared" si="22"/>
        <v>0</v>
      </c>
    </row>
    <row r="90" spans="1:24" ht="19.899999999999999" customHeight="1" thickBot="1" x14ac:dyDescent="0.3">
      <c r="A90" s="53">
        <v>751</v>
      </c>
      <c r="B90" s="3" t="s">
        <v>86</v>
      </c>
      <c r="C90" s="30">
        <v>175</v>
      </c>
      <c r="D90" s="30" t="s">
        <v>3</v>
      </c>
      <c r="E90" s="79">
        <v>58.08</v>
      </c>
      <c r="F90" s="30" t="s">
        <v>5</v>
      </c>
      <c r="G90" s="30" t="s">
        <v>10</v>
      </c>
      <c r="H90" s="30" t="s">
        <v>7</v>
      </c>
      <c r="I90" s="71">
        <f t="shared" si="20"/>
        <v>10164</v>
      </c>
      <c r="J90" s="2"/>
      <c r="K90" s="2"/>
      <c r="L90" s="103">
        <f t="shared" si="21"/>
        <v>266</v>
      </c>
      <c r="M90" s="30">
        <v>200</v>
      </c>
      <c r="N90" s="30" t="s">
        <v>3</v>
      </c>
      <c r="P90" s="1"/>
      <c r="R90" s="79">
        <v>58.08</v>
      </c>
      <c r="S90" s="30" t="s">
        <v>5</v>
      </c>
      <c r="T90" s="30" t="s">
        <v>10</v>
      </c>
      <c r="U90" s="30" t="s">
        <v>7</v>
      </c>
      <c r="V90" s="71">
        <f t="shared" si="22"/>
        <v>0</v>
      </c>
    </row>
    <row r="91" spans="1:24" ht="19.899999999999999" customHeight="1" thickBot="1" x14ac:dyDescent="0.3">
      <c r="A91" s="34">
        <v>765</v>
      </c>
      <c r="B91" s="18" t="s">
        <v>87</v>
      </c>
      <c r="C91" s="47">
        <v>650</v>
      </c>
      <c r="D91" s="14" t="s">
        <v>3</v>
      </c>
      <c r="E91" s="111">
        <v>2.79</v>
      </c>
      <c r="F91" s="14" t="s">
        <v>5</v>
      </c>
      <c r="G91" s="14" t="s">
        <v>13</v>
      </c>
      <c r="H91" s="14" t="s">
        <v>7</v>
      </c>
      <c r="I91" s="70">
        <f t="shared" si="20"/>
        <v>1813.5</v>
      </c>
      <c r="J91" s="2"/>
      <c r="K91" s="2"/>
      <c r="L91" s="103">
        <f t="shared" si="21"/>
        <v>931</v>
      </c>
      <c r="M91" s="47">
        <v>700</v>
      </c>
      <c r="N91" s="14" t="s">
        <v>3</v>
      </c>
      <c r="P91" s="1"/>
      <c r="R91" s="81">
        <v>2.79</v>
      </c>
      <c r="S91" s="14" t="s">
        <v>5</v>
      </c>
      <c r="T91" s="14" t="s">
        <v>13</v>
      </c>
      <c r="U91" s="19" t="s">
        <v>7</v>
      </c>
      <c r="V91" s="70">
        <f t="shared" si="22"/>
        <v>0</v>
      </c>
    </row>
    <row r="92" spans="1:24" ht="19.899999999999999" customHeight="1" thickBot="1" x14ac:dyDescent="0.3">
      <c r="A92" s="53">
        <v>811.36</v>
      </c>
      <c r="B92" s="3" t="s">
        <v>104</v>
      </c>
      <c r="C92" s="30">
        <v>4</v>
      </c>
      <c r="D92" s="30" t="s">
        <v>3</v>
      </c>
      <c r="E92" s="79">
        <v>600</v>
      </c>
      <c r="F92" s="30" t="s">
        <v>5</v>
      </c>
      <c r="G92" s="30" t="s">
        <v>23</v>
      </c>
      <c r="H92" s="30" t="s">
        <v>7</v>
      </c>
      <c r="I92" s="71">
        <f t="shared" si="20"/>
        <v>2400</v>
      </c>
      <c r="J92" s="2"/>
      <c r="K92" s="2"/>
      <c r="L92" s="103">
        <f t="shared" si="21"/>
        <v>5.32</v>
      </c>
      <c r="M92" s="30">
        <v>4</v>
      </c>
      <c r="N92" s="30" t="s">
        <v>3</v>
      </c>
      <c r="P92" s="1"/>
      <c r="R92" s="79">
        <v>600</v>
      </c>
      <c r="S92" s="30" t="s">
        <v>5</v>
      </c>
      <c r="T92" s="30" t="s">
        <v>23</v>
      </c>
      <c r="U92" s="30" t="s">
        <v>7</v>
      </c>
      <c r="V92" s="71">
        <f t="shared" si="22"/>
        <v>0</v>
      </c>
    </row>
    <row r="93" spans="1:24" ht="19.899999999999999" customHeight="1" thickBot="1" x14ac:dyDescent="0.3">
      <c r="A93" s="34">
        <v>854.01400000000001</v>
      </c>
      <c r="B93" s="18" t="s">
        <v>88</v>
      </c>
      <c r="C93" s="14">
        <v>800</v>
      </c>
      <c r="D93" s="14" t="s">
        <v>3</v>
      </c>
      <c r="E93" s="111">
        <v>2.1000000000000001E-2</v>
      </c>
      <c r="F93" s="14" t="s">
        <v>5</v>
      </c>
      <c r="G93" s="14" t="s">
        <v>41</v>
      </c>
      <c r="H93" s="14" t="s">
        <v>7</v>
      </c>
      <c r="I93" s="70">
        <f t="shared" ref="I93:I100" si="23">C93*E93</f>
        <v>16.8</v>
      </c>
      <c r="J93" s="2"/>
      <c r="K93" s="2"/>
      <c r="L93" s="103">
        <f t="shared" si="21"/>
        <v>1596</v>
      </c>
      <c r="M93" s="30">
        <v>1200</v>
      </c>
      <c r="N93" s="30" t="s">
        <v>3</v>
      </c>
      <c r="P93" s="1"/>
      <c r="R93" s="94">
        <v>2.1000000000000001E-2</v>
      </c>
      <c r="S93" s="30" t="s">
        <v>5</v>
      </c>
      <c r="T93" s="30" t="s">
        <v>41</v>
      </c>
      <c r="U93" s="30" t="s">
        <v>7</v>
      </c>
      <c r="V93" s="71">
        <f t="shared" ref="V93:V100" si="24">P93*R93</f>
        <v>0</v>
      </c>
    </row>
    <row r="94" spans="1:24" ht="19.899999999999999" customHeight="1" thickBot="1" x14ac:dyDescent="0.3">
      <c r="A94" s="53">
        <v>854.03399999999999</v>
      </c>
      <c r="B94" s="3" t="s">
        <v>89</v>
      </c>
      <c r="C94" s="30">
        <v>800</v>
      </c>
      <c r="D94" s="30" t="s">
        <v>3</v>
      </c>
      <c r="E94" s="113">
        <v>3.15</v>
      </c>
      <c r="F94" s="30" t="s">
        <v>5</v>
      </c>
      <c r="G94" s="30" t="s">
        <v>41</v>
      </c>
      <c r="H94" s="30" t="s">
        <v>7</v>
      </c>
      <c r="I94" s="72">
        <f t="shared" si="23"/>
        <v>2520</v>
      </c>
      <c r="J94" s="2"/>
      <c r="K94" s="2"/>
      <c r="L94" s="103">
        <f t="shared" si="21"/>
        <v>1330</v>
      </c>
      <c r="M94" s="14">
        <v>1000</v>
      </c>
      <c r="N94" s="14" t="s">
        <v>3</v>
      </c>
      <c r="P94" s="1"/>
      <c r="R94" s="93">
        <v>3.15</v>
      </c>
      <c r="S94" s="14" t="s">
        <v>5</v>
      </c>
      <c r="T94" s="14" t="s">
        <v>41</v>
      </c>
      <c r="U94" s="14" t="s">
        <v>7</v>
      </c>
      <c r="V94" s="70">
        <f t="shared" si="24"/>
        <v>0</v>
      </c>
    </row>
    <row r="95" spans="1:24" ht="19.899999999999999" customHeight="1" thickBot="1" x14ac:dyDescent="0.3">
      <c r="A95" s="34">
        <v>861.04</v>
      </c>
      <c r="B95" s="18" t="s">
        <v>110</v>
      </c>
      <c r="C95" s="14">
        <v>1800</v>
      </c>
      <c r="D95" s="14" t="s">
        <v>3</v>
      </c>
      <c r="E95" s="111">
        <v>0.23</v>
      </c>
      <c r="F95" s="14" t="s">
        <v>5</v>
      </c>
      <c r="G95" s="14" t="s">
        <v>41</v>
      </c>
      <c r="H95" s="14" t="s">
        <v>7</v>
      </c>
      <c r="I95" s="70">
        <f t="shared" si="23"/>
        <v>414</v>
      </c>
      <c r="J95" s="2"/>
      <c r="K95" s="2"/>
      <c r="L95" s="103">
        <f t="shared" si="21"/>
        <v>2660</v>
      </c>
      <c r="M95" s="14">
        <v>2000</v>
      </c>
      <c r="N95" s="14" t="s">
        <v>3</v>
      </c>
      <c r="P95" s="1"/>
      <c r="R95" s="93">
        <v>0.23</v>
      </c>
      <c r="S95" s="14" t="s">
        <v>5</v>
      </c>
      <c r="T95" s="14" t="s">
        <v>41</v>
      </c>
      <c r="U95" s="14" t="s">
        <v>7</v>
      </c>
      <c r="V95" s="70">
        <f t="shared" si="24"/>
        <v>0</v>
      </c>
    </row>
    <row r="96" spans="1:24" ht="19.899999999999999" customHeight="1" thickBot="1" x14ac:dyDescent="0.3">
      <c r="A96" s="53">
        <v>861.04</v>
      </c>
      <c r="B96" s="3" t="s">
        <v>90</v>
      </c>
      <c r="C96" s="30">
        <v>1800</v>
      </c>
      <c r="D96" s="30" t="s">
        <v>3</v>
      </c>
      <c r="E96" s="113">
        <v>0.23</v>
      </c>
      <c r="F96" s="30" t="s">
        <v>5</v>
      </c>
      <c r="G96" s="30" t="s">
        <v>41</v>
      </c>
      <c r="H96" s="30" t="s">
        <v>7</v>
      </c>
      <c r="I96" s="71">
        <f t="shared" si="23"/>
        <v>414</v>
      </c>
      <c r="L96" s="103">
        <f t="shared" si="21"/>
        <v>2660</v>
      </c>
      <c r="M96" s="30">
        <v>2000</v>
      </c>
      <c r="N96" s="30" t="s">
        <v>3</v>
      </c>
      <c r="P96" s="1"/>
      <c r="R96" s="94">
        <v>0.23</v>
      </c>
      <c r="S96" s="30" t="s">
        <v>5</v>
      </c>
      <c r="T96" s="30" t="s">
        <v>41</v>
      </c>
      <c r="U96" s="30" t="s">
        <v>7</v>
      </c>
      <c r="V96" s="71">
        <f t="shared" si="24"/>
        <v>0</v>
      </c>
    </row>
    <row r="97" spans="1:22" ht="19.899999999999999" customHeight="1" thickBot="1" x14ac:dyDescent="0.3">
      <c r="A97" s="34">
        <v>868.04</v>
      </c>
      <c r="B97" s="18" t="s">
        <v>91</v>
      </c>
      <c r="C97" s="14">
        <v>1800</v>
      </c>
      <c r="D97" s="14" t="s">
        <v>3</v>
      </c>
      <c r="E97" s="111">
        <v>0.35</v>
      </c>
      <c r="F97" s="14" t="s">
        <v>5</v>
      </c>
      <c r="G97" s="14" t="s">
        <v>41</v>
      </c>
      <c r="H97" s="14" t="s">
        <v>7</v>
      </c>
      <c r="I97" s="70">
        <f t="shared" si="23"/>
        <v>630</v>
      </c>
      <c r="L97" s="103">
        <f t="shared" si="21"/>
        <v>2660</v>
      </c>
      <c r="M97" s="14">
        <v>2000</v>
      </c>
      <c r="N97" s="14" t="s">
        <v>3</v>
      </c>
      <c r="P97" s="1"/>
      <c r="R97" s="93">
        <v>0.35</v>
      </c>
      <c r="S97" s="14" t="s">
        <v>5</v>
      </c>
      <c r="T97" s="14" t="s">
        <v>41</v>
      </c>
      <c r="U97" s="14" t="s">
        <v>7</v>
      </c>
      <c r="V97" s="70">
        <f t="shared" si="24"/>
        <v>0</v>
      </c>
    </row>
    <row r="98" spans="1:22" ht="19.149999999999999" customHeight="1" thickBot="1" x14ac:dyDescent="0.3">
      <c r="A98" s="53">
        <v>868.12</v>
      </c>
      <c r="B98" s="3" t="s">
        <v>92</v>
      </c>
      <c r="C98" s="30">
        <v>300</v>
      </c>
      <c r="D98" s="30" t="s">
        <v>3</v>
      </c>
      <c r="E98" s="113">
        <v>3.4</v>
      </c>
      <c r="F98" s="30" t="s">
        <v>5</v>
      </c>
      <c r="G98" s="30" t="s">
        <v>41</v>
      </c>
      <c r="H98" s="30" t="s">
        <v>7</v>
      </c>
      <c r="I98" s="71">
        <f t="shared" si="23"/>
        <v>1020</v>
      </c>
      <c r="L98" s="103">
        <f t="shared" si="21"/>
        <v>399</v>
      </c>
      <c r="M98" s="30">
        <v>300</v>
      </c>
      <c r="N98" s="30" t="s">
        <v>3</v>
      </c>
      <c r="P98" s="1"/>
      <c r="R98" s="94">
        <v>3.4</v>
      </c>
      <c r="S98" s="30" t="s">
        <v>5</v>
      </c>
      <c r="T98" s="30" t="s">
        <v>41</v>
      </c>
      <c r="U98" s="30" t="s">
        <v>7</v>
      </c>
      <c r="V98" s="71">
        <f t="shared" si="24"/>
        <v>0</v>
      </c>
    </row>
    <row r="99" spans="1:22" ht="19.149999999999999" customHeight="1" thickBot="1" x14ac:dyDescent="0.3">
      <c r="A99" s="34">
        <v>869.04</v>
      </c>
      <c r="B99" s="18" t="s">
        <v>93</v>
      </c>
      <c r="C99" s="14">
        <v>1800</v>
      </c>
      <c r="D99" s="14" t="s">
        <v>3</v>
      </c>
      <c r="E99" s="111">
        <v>0.37</v>
      </c>
      <c r="F99" s="14" t="s">
        <v>5</v>
      </c>
      <c r="G99" s="14" t="s">
        <v>41</v>
      </c>
      <c r="H99" s="14" t="s">
        <v>7</v>
      </c>
      <c r="I99" s="70">
        <f t="shared" si="23"/>
        <v>666</v>
      </c>
      <c r="L99" s="103">
        <f t="shared" si="21"/>
        <v>2660</v>
      </c>
      <c r="M99" s="14">
        <v>2000</v>
      </c>
      <c r="N99" s="14" t="s">
        <v>3</v>
      </c>
      <c r="P99" s="1"/>
      <c r="R99" s="93">
        <v>0.37</v>
      </c>
      <c r="S99" s="14" t="s">
        <v>5</v>
      </c>
      <c r="T99" s="14" t="s">
        <v>41</v>
      </c>
      <c r="U99" s="14" t="s">
        <v>7</v>
      </c>
      <c r="V99" s="70">
        <f t="shared" si="24"/>
        <v>0</v>
      </c>
    </row>
    <row r="100" spans="1:22" ht="19.899999999999999" customHeight="1" thickBot="1" x14ac:dyDescent="0.3">
      <c r="A100" s="53">
        <v>874.1</v>
      </c>
      <c r="B100" s="3" t="s">
        <v>94</v>
      </c>
      <c r="C100" s="30">
        <v>12</v>
      </c>
      <c r="D100" s="30" t="s">
        <v>3</v>
      </c>
      <c r="E100" s="113">
        <v>157.5</v>
      </c>
      <c r="F100" s="30" t="s">
        <v>5</v>
      </c>
      <c r="G100" s="30" t="s">
        <v>23</v>
      </c>
      <c r="H100" s="40" t="s">
        <v>7</v>
      </c>
      <c r="I100" s="70">
        <f t="shared" si="23"/>
        <v>1890</v>
      </c>
      <c r="J100" s="2"/>
      <c r="K100" s="2"/>
      <c r="L100" s="103">
        <f t="shared" si="21"/>
        <v>15.96</v>
      </c>
      <c r="M100" s="30">
        <v>12</v>
      </c>
      <c r="N100" s="30" t="s">
        <v>3</v>
      </c>
      <c r="P100" s="1"/>
      <c r="R100" s="94">
        <v>157.5</v>
      </c>
      <c r="S100" s="30" t="s">
        <v>5</v>
      </c>
      <c r="T100" s="30" t="s">
        <v>23</v>
      </c>
      <c r="U100" s="40" t="s">
        <v>7</v>
      </c>
      <c r="V100" s="70">
        <f t="shared" si="24"/>
        <v>0</v>
      </c>
    </row>
    <row r="101" spans="1:22" ht="15.75" thickBot="1" x14ac:dyDescent="0.3">
      <c r="L101" s="103">
        <f t="shared" si="21"/>
        <v>0</v>
      </c>
      <c r="N101"/>
    </row>
    <row r="102" spans="1:22" ht="25.15" customHeight="1" thickBot="1" x14ac:dyDescent="0.4">
      <c r="C102" s="57" t="s">
        <v>117</v>
      </c>
      <c r="D102" s="57"/>
      <c r="E102" s="87"/>
      <c r="F102" s="60" t="s">
        <v>12</v>
      </c>
      <c r="G102" s="56"/>
      <c r="H102" s="56"/>
      <c r="I102" s="73">
        <f>SUM(I7:I100)</f>
        <v>1264049.6599999999</v>
      </c>
      <c r="L102" s="103" t="e">
        <f t="shared" si="21"/>
        <v>#VALUE!</v>
      </c>
      <c r="M102" s="57" t="s">
        <v>98</v>
      </c>
      <c r="N102" s="57"/>
      <c r="R102" s="87"/>
      <c r="S102" s="60" t="s">
        <v>12</v>
      </c>
      <c r="T102" s="56"/>
      <c r="U102" s="56"/>
      <c r="V102" s="73">
        <f>SUM(V7:V100)</f>
        <v>0</v>
      </c>
    </row>
    <row r="103" spans="1:22" x14ac:dyDescent="0.25">
      <c r="E103" s="74" t="s">
        <v>103</v>
      </c>
      <c r="L103" s="103">
        <f t="shared" si="21"/>
        <v>0</v>
      </c>
      <c r="N103"/>
      <c r="R103" s="74">
        <v>1398908.21</v>
      </c>
    </row>
    <row r="104" spans="1:22" x14ac:dyDescent="0.25">
      <c r="L104" s="103">
        <f t="shared" si="21"/>
        <v>0</v>
      </c>
      <c r="N104"/>
    </row>
    <row r="105" spans="1:22" x14ac:dyDescent="0.25">
      <c r="L105" s="103">
        <f t="shared" si="21"/>
        <v>0</v>
      </c>
      <c r="N105"/>
    </row>
    <row r="106" spans="1:22" x14ac:dyDescent="0.25">
      <c r="L106" s="103">
        <f t="shared" si="21"/>
        <v>0</v>
      </c>
      <c r="N106"/>
    </row>
    <row r="107" spans="1:22" x14ac:dyDescent="0.25">
      <c r="L107" s="103">
        <f t="shared" ref="L107:L108" si="25">M107*1.33</f>
        <v>0</v>
      </c>
      <c r="N107"/>
    </row>
    <row r="108" spans="1:22" x14ac:dyDescent="0.25">
      <c r="L108" s="103">
        <f t="shared" si="25"/>
        <v>0</v>
      </c>
      <c r="N108"/>
    </row>
  </sheetData>
  <printOptions horizontalCentered="1"/>
  <pageMargins left="0.7" right="0.7" top="0.75" bottom="0.75" header="0.3" footer="0.3"/>
  <pageSetup orientation="landscape" r:id="rId1"/>
  <headerFooter>
    <oddHeader>&amp;L&amp;12BID # 21-06 Roadway Management/Various Locations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V104"/>
  <sheetViews>
    <sheetView view="pageLayout" topLeftCell="A67" zoomScaleNormal="115" workbookViewId="0">
      <selection activeCell="C2" sqref="C2"/>
    </sheetView>
  </sheetViews>
  <sheetFormatPr defaultRowHeight="15" x14ac:dyDescent="0.25"/>
  <cols>
    <col min="2" max="2" width="46.140625" customWidth="1"/>
    <col min="3" max="3" width="10.42578125" customWidth="1"/>
    <col min="4" max="4" width="2.7109375" customWidth="1"/>
    <col min="5" max="5" width="16.5703125" style="74" customWidth="1"/>
    <col min="6" max="6" width="2.5703125" customWidth="1"/>
    <col min="7" max="7" width="5.140625" customWidth="1"/>
    <col min="8" max="8" width="2.7109375" customWidth="1"/>
    <col min="9" max="9" width="27.42578125" style="68" customWidth="1"/>
    <col min="10" max="10" width="17.42578125" customWidth="1"/>
    <col min="13" max="13" width="7.7109375" customWidth="1"/>
    <col min="14" max="14" width="13.7109375" style="61" customWidth="1"/>
    <col min="15" max="15" width="1.28515625" customWidth="1"/>
    <col min="16" max="16" width="10" customWidth="1"/>
    <col min="18" max="18" width="16.5703125" style="74" customWidth="1"/>
    <col min="19" max="19" width="2.5703125" customWidth="1"/>
    <col min="20" max="20" width="5.140625" customWidth="1"/>
    <col min="21" max="21" width="2.7109375" customWidth="1"/>
    <col min="22" max="22" width="27.42578125" style="68" customWidth="1"/>
  </cols>
  <sheetData>
    <row r="1" spans="1:22" ht="21" x14ac:dyDescent="0.35">
      <c r="B1" s="65" t="s">
        <v>113</v>
      </c>
      <c r="E1"/>
      <c r="G1" s="74"/>
      <c r="J1" s="100" t="s">
        <v>105</v>
      </c>
      <c r="K1" s="101">
        <v>1274704</v>
      </c>
      <c r="R1"/>
      <c r="T1" s="74"/>
      <c r="U1" s="100" t="s">
        <v>105</v>
      </c>
      <c r="V1" s="101">
        <v>1015000</v>
      </c>
    </row>
    <row r="2" spans="1:22" x14ac:dyDescent="0.25">
      <c r="B2" s="51" t="s">
        <v>114</v>
      </c>
      <c r="E2"/>
      <c r="G2" s="74"/>
      <c r="J2" s="100" t="s">
        <v>106</v>
      </c>
      <c r="K2" s="101">
        <f>I98</f>
        <v>0</v>
      </c>
      <c r="R2"/>
      <c r="T2" s="74"/>
      <c r="U2" s="100" t="s">
        <v>106</v>
      </c>
      <c r="V2" s="101">
        <f>V98</f>
        <v>0</v>
      </c>
    </row>
    <row r="3" spans="1:22" ht="15.75" x14ac:dyDescent="0.25">
      <c r="B3" s="66" t="s">
        <v>96</v>
      </c>
    </row>
    <row r="5" spans="1:22" x14ac:dyDescent="0.25">
      <c r="A5" s="58" t="s">
        <v>0</v>
      </c>
      <c r="B5" s="58" t="s">
        <v>1</v>
      </c>
      <c r="C5" s="58" t="s">
        <v>2</v>
      </c>
      <c r="D5" s="58" t="s">
        <v>3</v>
      </c>
      <c r="E5" s="75" t="s">
        <v>4</v>
      </c>
      <c r="F5" s="58" t="s">
        <v>5</v>
      </c>
      <c r="G5" s="58" t="s">
        <v>6</v>
      </c>
      <c r="H5" s="58" t="s">
        <v>7</v>
      </c>
      <c r="I5" s="69" t="s">
        <v>8</v>
      </c>
      <c r="N5" s="62" t="s">
        <v>97</v>
      </c>
      <c r="P5" s="59"/>
      <c r="R5" s="75" t="s">
        <v>4</v>
      </c>
      <c r="S5" s="58" t="s">
        <v>5</v>
      </c>
      <c r="T5" s="58" t="s">
        <v>6</v>
      </c>
      <c r="U5" s="58" t="s">
        <v>7</v>
      </c>
      <c r="V5" s="69" t="s">
        <v>8</v>
      </c>
    </row>
    <row r="6" spans="1:22" ht="15.75" thickBot="1" x14ac:dyDescent="0.3">
      <c r="C6" s="97" t="s">
        <v>103</v>
      </c>
      <c r="E6" s="88" t="s">
        <v>103</v>
      </c>
      <c r="R6" s="88" t="s">
        <v>103</v>
      </c>
    </row>
    <row r="7" spans="1:22" ht="20.45" customHeight="1" thickBot="1" x14ac:dyDescent="0.3">
      <c r="A7" s="10">
        <v>120</v>
      </c>
      <c r="B7" s="11" t="s">
        <v>9</v>
      </c>
      <c r="C7" s="13">
        <f>'Year #2 Cost Est.'!C7</f>
        <v>300</v>
      </c>
      <c r="D7" s="13" t="s">
        <v>3</v>
      </c>
      <c r="E7" s="107"/>
      <c r="F7" s="13" t="s">
        <v>5</v>
      </c>
      <c r="G7" s="13" t="s">
        <v>10</v>
      </c>
      <c r="H7" s="134" t="s">
        <v>7</v>
      </c>
      <c r="I7" s="70">
        <f t="shared" ref="I7:I27" si="0">C7*E7</f>
        <v>0</v>
      </c>
      <c r="J7" s="2"/>
      <c r="K7" s="2"/>
      <c r="L7" s="103">
        <f t="shared" ref="L7:L27" si="1">M7*1.33</f>
        <v>418.95000000000005</v>
      </c>
      <c r="M7" s="13">
        <v>315</v>
      </c>
      <c r="N7" s="13" t="s">
        <v>3</v>
      </c>
      <c r="P7" s="1"/>
      <c r="R7" s="98">
        <v>38</v>
      </c>
      <c r="S7" s="13" t="s">
        <v>5</v>
      </c>
      <c r="T7" s="13" t="s">
        <v>10</v>
      </c>
      <c r="U7" s="13" t="s">
        <v>7</v>
      </c>
      <c r="V7" s="70">
        <f t="shared" ref="V7:V27" si="2">P7*R7</f>
        <v>0</v>
      </c>
    </row>
    <row r="8" spans="1:22" ht="20.45" customHeight="1" thickBot="1" x14ac:dyDescent="0.3">
      <c r="A8" s="31">
        <v>121</v>
      </c>
      <c r="B8" s="135" t="s">
        <v>11</v>
      </c>
      <c r="C8" s="131">
        <f>'Year #2 Cost Est.'!C8</f>
        <v>25</v>
      </c>
      <c r="D8" s="131" t="s">
        <v>3</v>
      </c>
      <c r="E8" s="108"/>
      <c r="F8" s="131" t="s">
        <v>5</v>
      </c>
      <c r="G8" s="131" t="s">
        <v>10</v>
      </c>
      <c r="H8" s="132" t="s">
        <v>7</v>
      </c>
      <c r="I8" s="71">
        <f t="shared" si="0"/>
        <v>0</v>
      </c>
      <c r="J8" s="2"/>
      <c r="K8" s="2"/>
      <c r="L8" s="103">
        <f t="shared" si="1"/>
        <v>33.25</v>
      </c>
      <c r="M8" s="4">
        <v>25</v>
      </c>
      <c r="N8" s="4" t="s">
        <v>3</v>
      </c>
      <c r="P8" s="1"/>
      <c r="R8" s="99">
        <v>125</v>
      </c>
      <c r="S8" s="4" t="s">
        <v>5</v>
      </c>
      <c r="T8" s="4" t="s">
        <v>10</v>
      </c>
      <c r="U8" s="4" t="s">
        <v>7</v>
      </c>
      <c r="V8" s="71">
        <f t="shared" si="2"/>
        <v>0</v>
      </c>
    </row>
    <row r="9" spans="1:22" ht="20.45" customHeight="1" thickBot="1" x14ac:dyDescent="0.3">
      <c r="A9" s="10">
        <v>129</v>
      </c>
      <c r="B9" s="11" t="s">
        <v>15</v>
      </c>
      <c r="C9" s="13">
        <f>'Year #2 Cost Est.'!C9</f>
        <v>2200</v>
      </c>
      <c r="D9" s="13" t="s">
        <v>3</v>
      </c>
      <c r="E9" s="107"/>
      <c r="F9" s="13" t="s">
        <v>5</v>
      </c>
      <c r="G9" s="13" t="s">
        <v>13</v>
      </c>
      <c r="H9" s="134" t="s">
        <v>7</v>
      </c>
      <c r="I9" s="70">
        <f t="shared" si="0"/>
        <v>0</v>
      </c>
      <c r="J9" s="2"/>
      <c r="K9" s="2"/>
      <c r="L9" s="103">
        <f t="shared" si="1"/>
        <v>5320</v>
      </c>
      <c r="M9" s="12">
        <v>4000</v>
      </c>
      <c r="N9" s="13" t="s">
        <v>3</v>
      </c>
      <c r="P9" s="1"/>
      <c r="R9" s="89">
        <v>5</v>
      </c>
      <c r="S9" s="13" t="s">
        <v>5</v>
      </c>
      <c r="T9" s="13" t="s">
        <v>13</v>
      </c>
      <c r="U9" s="13" t="s">
        <v>7</v>
      </c>
      <c r="V9" s="70">
        <f t="shared" si="2"/>
        <v>0</v>
      </c>
    </row>
    <row r="10" spans="1:22" ht="19.899999999999999" customHeight="1" thickBot="1" x14ac:dyDescent="0.3">
      <c r="A10" s="6">
        <v>129.01</v>
      </c>
      <c r="B10" s="7" t="s">
        <v>14</v>
      </c>
      <c r="C10" s="131">
        <f>'Year #2 Cost Est.'!C10</f>
        <v>2200</v>
      </c>
      <c r="D10" s="9" t="s">
        <v>3</v>
      </c>
      <c r="E10" s="108"/>
      <c r="F10" s="9" t="s">
        <v>5</v>
      </c>
      <c r="G10" s="9" t="s">
        <v>13</v>
      </c>
      <c r="H10" s="136" t="s">
        <v>7</v>
      </c>
      <c r="I10" s="71">
        <f t="shared" si="0"/>
        <v>0</v>
      </c>
      <c r="J10" s="2"/>
      <c r="K10" s="2"/>
      <c r="L10" s="103">
        <f t="shared" si="1"/>
        <v>5320</v>
      </c>
      <c r="M10" s="8">
        <v>4000</v>
      </c>
      <c r="N10" s="9" t="s">
        <v>3</v>
      </c>
      <c r="P10" s="1"/>
      <c r="R10" s="90">
        <v>5.25</v>
      </c>
      <c r="S10" s="9" t="s">
        <v>5</v>
      </c>
      <c r="T10" s="9" t="s">
        <v>13</v>
      </c>
      <c r="U10" s="9" t="s">
        <v>7</v>
      </c>
      <c r="V10" s="102">
        <f t="shared" si="2"/>
        <v>0</v>
      </c>
    </row>
    <row r="11" spans="1:22" ht="19.899999999999999" customHeight="1" thickBot="1" x14ac:dyDescent="0.3">
      <c r="A11" s="10">
        <v>129.02000000000001</v>
      </c>
      <c r="B11" s="11" t="s">
        <v>16</v>
      </c>
      <c r="C11" s="13">
        <f>'Year #2 Cost Est.'!C11</f>
        <v>2200</v>
      </c>
      <c r="D11" s="13" t="s">
        <v>3</v>
      </c>
      <c r="E11" s="107"/>
      <c r="F11" s="13" t="s">
        <v>5</v>
      </c>
      <c r="G11" s="13" t="s">
        <v>13</v>
      </c>
      <c r="H11" s="134" t="s">
        <v>7</v>
      </c>
      <c r="I11" s="70">
        <f t="shared" si="0"/>
        <v>0</v>
      </c>
      <c r="J11" s="2"/>
      <c r="K11" s="2"/>
      <c r="L11" s="103">
        <f t="shared" si="1"/>
        <v>5320</v>
      </c>
      <c r="M11" s="12">
        <v>4000</v>
      </c>
      <c r="N11" s="13" t="s">
        <v>3</v>
      </c>
      <c r="P11" s="1"/>
      <c r="R11" s="89">
        <v>7</v>
      </c>
      <c r="S11" s="13" t="s">
        <v>5</v>
      </c>
      <c r="T11" s="13" t="s">
        <v>13</v>
      </c>
      <c r="U11" s="13" t="s">
        <v>7</v>
      </c>
      <c r="V11" s="70">
        <f t="shared" si="2"/>
        <v>0</v>
      </c>
    </row>
    <row r="12" spans="1:22" ht="19.899999999999999" customHeight="1" thickBot="1" x14ac:dyDescent="0.3">
      <c r="A12" s="6">
        <v>129.1</v>
      </c>
      <c r="B12" s="67" t="s">
        <v>17</v>
      </c>
      <c r="C12" s="131">
        <f>'Year #2 Cost Est.'!C12</f>
        <v>400</v>
      </c>
      <c r="D12" s="9" t="s">
        <v>3</v>
      </c>
      <c r="E12" s="109"/>
      <c r="F12" s="9" t="s">
        <v>5</v>
      </c>
      <c r="G12" s="9" t="s">
        <v>13</v>
      </c>
      <c r="H12" s="136" t="s">
        <v>7</v>
      </c>
      <c r="I12" s="71">
        <f t="shared" si="0"/>
        <v>0</v>
      </c>
      <c r="J12" s="2"/>
      <c r="K12" s="2"/>
      <c r="L12" s="103">
        <f t="shared" si="1"/>
        <v>665</v>
      </c>
      <c r="M12" s="9">
        <v>500</v>
      </c>
      <c r="N12" s="9" t="s">
        <v>3</v>
      </c>
      <c r="P12" s="1"/>
      <c r="R12" s="91">
        <v>5</v>
      </c>
      <c r="S12" s="9" t="s">
        <v>5</v>
      </c>
      <c r="T12" s="9" t="s">
        <v>13</v>
      </c>
      <c r="U12" s="9" t="s">
        <v>7</v>
      </c>
      <c r="V12" s="71">
        <f t="shared" si="2"/>
        <v>0</v>
      </c>
    </row>
    <row r="13" spans="1:22" ht="19.899999999999999" customHeight="1" thickBot="1" x14ac:dyDescent="0.3">
      <c r="A13" s="10">
        <v>141.1</v>
      </c>
      <c r="B13" s="11" t="s">
        <v>18</v>
      </c>
      <c r="C13" s="13">
        <f>'Year #2 Cost Est.'!C13</f>
        <v>5</v>
      </c>
      <c r="D13" s="13" t="s">
        <v>3</v>
      </c>
      <c r="E13" s="107"/>
      <c r="F13" s="13" t="s">
        <v>5</v>
      </c>
      <c r="G13" s="13" t="s">
        <v>10</v>
      </c>
      <c r="H13" s="134" t="s">
        <v>7</v>
      </c>
      <c r="I13" s="70">
        <f t="shared" si="0"/>
        <v>0</v>
      </c>
      <c r="J13" s="2"/>
      <c r="K13" s="2"/>
      <c r="L13" s="103">
        <f t="shared" si="1"/>
        <v>6.65</v>
      </c>
      <c r="M13" s="12">
        <v>5</v>
      </c>
      <c r="N13" s="13" t="s">
        <v>3</v>
      </c>
      <c r="P13" s="1"/>
      <c r="R13" s="89">
        <v>100</v>
      </c>
      <c r="S13" s="13" t="s">
        <v>5</v>
      </c>
      <c r="T13" s="13" t="s">
        <v>10</v>
      </c>
      <c r="U13" s="13" t="s">
        <v>7</v>
      </c>
      <c r="V13" s="70">
        <f t="shared" si="2"/>
        <v>0</v>
      </c>
    </row>
    <row r="14" spans="1:22" ht="19.899999999999999" customHeight="1" thickBot="1" x14ac:dyDescent="0.3">
      <c r="A14" s="6">
        <v>151</v>
      </c>
      <c r="B14" s="3" t="s">
        <v>19</v>
      </c>
      <c r="C14" s="131">
        <f>'Year #2 Cost Est.'!C14</f>
        <v>300</v>
      </c>
      <c r="D14" s="9" t="s">
        <v>3</v>
      </c>
      <c r="E14" s="113"/>
      <c r="F14" s="9" t="s">
        <v>5</v>
      </c>
      <c r="G14" s="9" t="s">
        <v>10</v>
      </c>
      <c r="H14" s="136" t="s">
        <v>7</v>
      </c>
      <c r="I14" s="71">
        <f t="shared" si="0"/>
        <v>0</v>
      </c>
      <c r="J14" s="2"/>
      <c r="K14" s="2"/>
      <c r="L14" s="103">
        <f t="shared" si="1"/>
        <v>465.5</v>
      </c>
      <c r="M14" s="28">
        <v>350</v>
      </c>
      <c r="N14" s="29" t="s">
        <v>3</v>
      </c>
      <c r="P14" s="1"/>
      <c r="R14" s="77">
        <v>40</v>
      </c>
      <c r="S14" s="29" t="s">
        <v>5</v>
      </c>
      <c r="T14" s="29" t="s">
        <v>10</v>
      </c>
      <c r="U14" s="29" t="s">
        <v>7</v>
      </c>
      <c r="V14" s="71">
        <f t="shared" si="2"/>
        <v>0</v>
      </c>
    </row>
    <row r="15" spans="1:22" ht="19.899999999999999" customHeight="1" thickBot="1" x14ac:dyDescent="0.3">
      <c r="A15" s="10">
        <v>153</v>
      </c>
      <c r="B15" s="137" t="s">
        <v>20</v>
      </c>
      <c r="C15" s="13">
        <f>'Year #2 Cost Est.'!C15</f>
        <v>10</v>
      </c>
      <c r="D15" s="13" t="s">
        <v>3</v>
      </c>
      <c r="E15" s="111"/>
      <c r="F15" s="13" t="s">
        <v>5</v>
      </c>
      <c r="G15" s="13" t="s">
        <v>10</v>
      </c>
      <c r="H15" s="134" t="s">
        <v>7</v>
      </c>
      <c r="I15" s="70">
        <f t="shared" si="0"/>
        <v>0</v>
      </c>
      <c r="J15" s="2"/>
      <c r="K15" s="2"/>
      <c r="L15" s="103">
        <f t="shared" si="1"/>
        <v>13.3</v>
      </c>
      <c r="M15" s="20">
        <v>10</v>
      </c>
      <c r="N15" s="16" t="s">
        <v>3</v>
      </c>
      <c r="P15" s="1"/>
      <c r="R15" s="78">
        <v>150</v>
      </c>
      <c r="S15" s="16" t="s">
        <v>5</v>
      </c>
      <c r="T15" s="16" t="s">
        <v>10</v>
      </c>
      <c r="U15" s="16" t="s">
        <v>7</v>
      </c>
      <c r="V15" s="70">
        <f t="shared" si="2"/>
        <v>0</v>
      </c>
    </row>
    <row r="16" spans="1:22" ht="19.899999999999999" customHeight="1" thickBot="1" x14ac:dyDescent="0.3">
      <c r="A16" s="6">
        <v>170</v>
      </c>
      <c r="B16" s="3" t="s">
        <v>21</v>
      </c>
      <c r="C16" s="131">
        <f>'Year #2 Cost Est.'!C16</f>
        <v>600</v>
      </c>
      <c r="D16" s="9" t="s">
        <v>3</v>
      </c>
      <c r="E16" s="113"/>
      <c r="F16" s="9" t="s">
        <v>5</v>
      </c>
      <c r="G16" s="9" t="s">
        <v>13</v>
      </c>
      <c r="H16" s="136" t="s">
        <v>7</v>
      </c>
      <c r="I16" s="71">
        <f t="shared" si="0"/>
        <v>0</v>
      </c>
      <c r="J16" s="2"/>
      <c r="K16" s="2"/>
      <c r="L16" s="103">
        <f t="shared" si="1"/>
        <v>997.5</v>
      </c>
      <c r="M16" s="23">
        <v>750</v>
      </c>
      <c r="N16" s="9" t="s">
        <v>3</v>
      </c>
      <c r="P16" s="1"/>
      <c r="R16" s="79">
        <v>7.5</v>
      </c>
      <c r="S16" s="9" t="s">
        <v>5</v>
      </c>
      <c r="T16" s="9" t="s">
        <v>13</v>
      </c>
      <c r="U16" s="9" t="s">
        <v>7</v>
      </c>
      <c r="V16" s="71">
        <f t="shared" si="2"/>
        <v>0</v>
      </c>
    </row>
    <row r="17" spans="1:22" ht="19.899999999999999" customHeight="1" thickBot="1" x14ac:dyDescent="0.3">
      <c r="A17" s="10">
        <v>201</v>
      </c>
      <c r="B17" s="11" t="s">
        <v>22</v>
      </c>
      <c r="C17" s="13">
        <f>'Year #2 Cost Est.'!C17</f>
        <v>1</v>
      </c>
      <c r="D17" s="13" t="s">
        <v>3</v>
      </c>
      <c r="E17" s="107"/>
      <c r="F17" s="13" t="s">
        <v>5</v>
      </c>
      <c r="G17" s="13" t="s">
        <v>23</v>
      </c>
      <c r="H17" s="134" t="s">
        <v>7</v>
      </c>
      <c r="I17" s="70">
        <f t="shared" si="0"/>
        <v>0</v>
      </c>
      <c r="J17" s="2"/>
      <c r="K17" s="2"/>
      <c r="L17" s="103">
        <f t="shared" si="1"/>
        <v>1.33</v>
      </c>
      <c r="M17" s="22">
        <v>1</v>
      </c>
      <c r="N17" s="17" t="s">
        <v>3</v>
      </c>
      <c r="P17" s="1"/>
      <c r="R17" s="80">
        <v>5000</v>
      </c>
      <c r="S17" s="17" t="s">
        <v>5</v>
      </c>
      <c r="T17" s="17" t="s">
        <v>23</v>
      </c>
      <c r="U17" s="17" t="s">
        <v>7</v>
      </c>
      <c r="V17" s="71">
        <f t="shared" si="2"/>
        <v>0</v>
      </c>
    </row>
    <row r="18" spans="1:22" ht="19.899999999999999" customHeight="1" thickBot="1" x14ac:dyDescent="0.3">
      <c r="A18" s="6">
        <v>202</v>
      </c>
      <c r="B18" s="3" t="s">
        <v>24</v>
      </c>
      <c r="C18" s="131">
        <f>'Year #2 Cost Est.'!C18</f>
        <v>1</v>
      </c>
      <c r="D18" s="9" t="s">
        <v>3</v>
      </c>
      <c r="E18" s="113"/>
      <c r="F18" s="9" t="s">
        <v>5</v>
      </c>
      <c r="G18" s="9" t="s">
        <v>23</v>
      </c>
      <c r="H18" s="136" t="s">
        <v>7</v>
      </c>
      <c r="I18" s="71">
        <f t="shared" si="0"/>
        <v>0</v>
      </c>
      <c r="J18" s="2"/>
      <c r="K18" s="2"/>
      <c r="L18" s="103">
        <f t="shared" si="1"/>
        <v>1.33</v>
      </c>
      <c r="M18" s="14">
        <v>1</v>
      </c>
      <c r="N18" s="13" t="s">
        <v>3</v>
      </c>
      <c r="P18" s="1"/>
      <c r="R18" s="81">
        <v>6000</v>
      </c>
      <c r="S18" s="13" t="s">
        <v>5</v>
      </c>
      <c r="T18" s="13" t="s">
        <v>23</v>
      </c>
      <c r="U18" s="13" t="s">
        <v>7</v>
      </c>
      <c r="V18" s="70">
        <f t="shared" si="2"/>
        <v>0</v>
      </c>
    </row>
    <row r="19" spans="1:22" ht="19.899999999999999" customHeight="1" thickBot="1" x14ac:dyDescent="0.3">
      <c r="A19" s="10">
        <v>204</v>
      </c>
      <c r="B19" s="137" t="s">
        <v>25</v>
      </c>
      <c r="C19" s="13">
        <f>'Year #2 Cost Est.'!C19</f>
        <v>1</v>
      </c>
      <c r="D19" s="13" t="s">
        <v>3</v>
      </c>
      <c r="E19" s="111"/>
      <c r="F19" s="13" t="s">
        <v>5</v>
      </c>
      <c r="G19" s="13" t="s">
        <v>23</v>
      </c>
      <c r="H19" s="134" t="s">
        <v>7</v>
      </c>
      <c r="I19" s="70">
        <f t="shared" si="0"/>
        <v>0</v>
      </c>
      <c r="J19" s="2"/>
      <c r="K19" s="2"/>
      <c r="L19" s="103">
        <f t="shared" si="1"/>
        <v>1.33</v>
      </c>
      <c r="M19" s="37">
        <v>1</v>
      </c>
      <c r="N19" s="37" t="s">
        <v>3</v>
      </c>
      <c r="P19" s="1"/>
      <c r="R19" s="82">
        <v>2575</v>
      </c>
      <c r="S19" s="37" t="s">
        <v>5</v>
      </c>
      <c r="T19" s="37" t="s">
        <v>23</v>
      </c>
      <c r="U19" s="38" t="s">
        <v>7</v>
      </c>
      <c r="V19" s="71">
        <f t="shared" si="2"/>
        <v>0</v>
      </c>
    </row>
    <row r="20" spans="1:22" ht="19.899999999999999" customHeight="1" thickBot="1" x14ac:dyDescent="0.3">
      <c r="A20" s="6">
        <v>205</v>
      </c>
      <c r="B20" s="3" t="s">
        <v>26</v>
      </c>
      <c r="C20" s="131">
        <f>'Year #2 Cost Est.'!C20</f>
        <v>1</v>
      </c>
      <c r="D20" s="9" t="s">
        <v>3</v>
      </c>
      <c r="E20" s="113"/>
      <c r="F20" s="9" t="s">
        <v>5</v>
      </c>
      <c r="G20" s="9" t="s">
        <v>23</v>
      </c>
      <c r="H20" s="136" t="s">
        <v>7</v>
      </c>
      <c r="I20" s="71">
        <f t="shared" si="0"/>
        <v>0</v>
      </c>
      <c r="J20" s="2"/>
      <c r="K20" s="2"/>
      <c r="L20" s="103">
        <f t="shared" si="1"/>
        <v>1.33</v>
      </c>
      <c r="M20" s="14">
        <v>1</v>
      </c>
      <c r="N20" s="14" t="s">
        <v>3</v>
      </c>
      <c r="P20" s="1"/>
      <c r="R20" s="81">
        <v>6197.84</v>
      </c>
      <c r="S20" s="14" t="s">
        <v>5</v>
      </c>
      <c r="T20" s="14" t="s">
        <v>23</v>
      </c>
      <c r="U20" s="39" t="s">
        <v>7</v>
      </c>
      <c r="V20" s="70">
        <f t="shared" si="2"/>
        <v>0</v>
      </c>
    </row>
    <row r="21" spans="1:22" ht="19.899999999999999" customHeight="1" thickBot="1" x14ac:dyDescent="0.3">
      <c r="A21" s="10" t="s">
        <v>27</v>
      </c>
      <c r="B21" s="137" t="s">
        <v>99</v>
      </c>
      <c r="C21" s="13">
        <f>'Year #2 Cost Est.'!C21</f>
        <v>6</v>
      </c>
      <c r="D21" s="13" t="s">
        <v>3</v>
      </c>
      <c r="E21" s="111"/>
      <c r="F21" s="13" t="s">
        <v>5</v>
      </c>
      <c r="G21" s="13" t="s">
        <v>23</v>
      </c>
      <c r="H21" s="134" t="s">
        <v>7</v>
      </c>
      <c r="I21" s="106">
        <f t="shared" si="0"/>
        <v>0</v>
      </c>
      <c r="J21" s="2"/>
      <c r="K21" s="2"/>
      <c r="L21" s="103">
        <f t="shared" si="1"/>
        <v>7.98</v>
      </c>
      <c r="M21" s="37">
        <v>6</v>
      </c>
      <c r="N21" s="37" t="s">
        <v>3</v>
      </c>
      <c r="P21" s="1"/>
      <c r="R21" s="92">
        <v>375</v>
      </c>
      <c r="S21" s="37" t="s">
        <v>5</v>
      </c>
      <c r="T21" s="37" t="s">
        <v>23</v>
      </c>
      <c r="U21" s="38" t="s">
        <v>7</v>
      </c>
      <c r="V21" s="71">
        <f t="shared" si="2"/>
        <v>0</v>
      </c>
    </row>
    <row r="22" spans="1:22" ht="19.899999999999999" customHeight="1" thickBot="1" x14ac:dyDescent="0.3">
      <c r="A22" s="6" t="s">
        <v>28</v>
      </c>
      <c r="B22" s="3" t="s">
        <v>100</v>
      </c>
      <c r="C22" s="131">
        <f>'Year #2 Cost Est.'!C22</f>
        <v>40</v>
      </c>
      <c r="D22" s="9" t="s">
        <v>3</v>
      </c>
      <c r="E22" s="113"/>
      <c r="F22" s="9" t="s">
        <v>5</v>
      </c>
      <c r="G22" s="9" t="s">
        <v>23</v>
      </c>
      <c r="H22" s="136" t="s">
        <v>7</v>
      </c>
      <c r="I22" s="71">
        <f t="shared" si="0"/>
        <v>0</v>
      </c>
      <c r="J22" s="2"/>
      <c r="K22" s="2"/>
      <c r="L22" s="103">
        <f t="shared" si="1"/>
        <v>66.5</v>
      </c>
      <c r="M22" s="14">
        <v>50</v>
      </c>
      <c r="N22" s="14" t="s">
        <v>3</v>
      </c>
      <c r="P22" s="1"/>
      <c r="R22" s="93">
        <v>350</v>
      </c>
      <c r="S22" s="14" t="s">
        <v>5</v>
      </c>
      <c r="T22" s="14" t="s">
        <v>23</v>
      </c>
      <c r="U22" s="39" t="s">
        <v>7</v>
      </c>
      <c r="V22" s="70">
        <f t="shared" si="2"/>
        <v>0</v>
      </c>
    </row>
    <row r="23" spans="1:22" ht="19.899999999999999" customHeight="1" thickBot="1" x14ac:dyDescent="0.3">
      <c r="A23" s="10">
        <v>220.2</v>
      </c>
      <c r="B23" s="137" t="s">
        <v>29</v>
      </c>
      <c r="C23" s="13">
        <f>'Year #2 Cost Est.'!C23</f>
        <v>20</v>
      </c>
      <c r="D23" s="13" t="s">
        <v>3</v>
      </c>
      <c r="E23" s="111"/>
      <c r="F23" s="13" t="s">
        <v>5</v>
      </c>
      <c r="G23" s="13" t="s">
        <v>30</v>
      </c>
      <c r="H23" s="134" t="s">
        <v>7</v>
      </c>
      <c r="I23" s="70">
        <f t="shared" si="0"/>
        <v>0</v>
      </c>
      <c r="J23" s="2"/>
      <c r="K23" s="2"/>
      <c r="L23" s="103">
        <f t="shared" si="1"/>
        <v>33.25</v>
      </c>
      <c r="M23" s="30">
        <v>25</v>
      </c>
      <c r="N23" s="30" t="s">
        <v>3</v>
      </c>
      <c r="P23" s="1"/>
      <c r="R23" s="79">
        <v>350</v>
      </c>
      <c r="S23" s="30" t="s">
        <v>5</v>
      </c>
      <c r="T23" s="30" t="s">
        <v>30</v>
      </c>
      <c r="U23" s="40" t="s">
        <v>7</v>
      </c>
      <c r="V23" s="71">
        <f t="shared" si="2"/>
        <v>0</v>
      </c>
    </row>
    <row r="24" spans="1:22" ht="19.899999999999999" customHeight="1" thickBot="1" x14ac:dyDescent="0.3">
      <c r="A24" s="6">
        <v>220.3</v>
      </c>
      <c r="B24" s="3" t="s">
        <v>31</v>
      </c>
      <c r="C24" s="131">
        <f>'Year #2 Cost Est.'!C24</f>
        <v>1</v>
      </c>
      <c r="D24" s="9" t="s">
        <v>3</v>
      </c>
      <c r="E24" s="113"/>
      <c r="F24" s="9" t="s">
        <v>5</v>
      </c>
      <c r="G24" s="9" t="s">
        <v>23</v>
      </c>
      <c r="H24" s="136" t="s">
        <v>7</v>
      </c>
      <c r="I24" s="71">
        <f t="shared" si="0"/>
        <v>0</v>
      </c>
      <c r="L24" s="103">
        <f t="shared" si="1"/>
        <v>1.33</v>
      </c>
      <c r="M24" s="14">
        <v>1</v>
      </c>
      <c r="N24" s="14" t="s">
        <v>3</v>
      </c>
      <c r="P24" s="1"/>
      <c r="R24" s="81">
        <v>1100</v>
      </c>
      <c r="S24" s="14" t="s">
        <v>5</v>
      </c>
      <c r="T24" s="14" t="s">
        <v>23</v>
      </c>
      <c r="U24" s="39" t="s">
        <v>7</v>
      </c>
      <c r="V24" s="70">
        <f t="shared" si="2"/>
        <v>0</v>
      </c>
    </row>
    <row r="25" spans="1:22" ht="19.899999999999999" customHeight="1" thickBot="1" x14ac:dyDescent="0.3">
      <c r="A25" s="10">
        <v>220.5</v>
      </c>
      <c r="B25" s="137" t="s">
        <v>32</v>
      </c>
      <c r="C25" s="13">
        <f>'Year #2 Cost Est.'!C25</f>
        <v>1</v>
      </c>
      <c r="D25" s="13" t="s">
        <v>3</v>
      </c>
      <c r="E25" s="111"/>
      <c r="F25" s="13" t="s">
        <v>5</v>
      </c>
      <c r="G25" s="13" t="s">
        <v>23</v>
      </c>
      <c r="H25" s="134" t="s">
        <v>7</v>
      </c>
      <c r="I25" s="70">
        <f t="shared" si="0"/>
        <v>0</v>
      </c>
      <c r="J25" s="2"/>
      <c r="K25" s="2"/>
      <c r="L25" s="103">
        <f t="shared" si="1"/>
        <v>1.33</v>
      </c>
      <c r="M25" s="30">
        <v>1</v>
      </c>
      <c r="N25" s="30" t="s">
        <v>3</v>
      </c>
      <c r="P25" s="1"/>
      <c r="R25" s="79">
        <v>928.77</v>
      </c>
      <c r="S25" s="30" t="s">
        <v>5</v>
      </c>
      <c r="T25" s="30" t="s">
        <v>23</v>
      </c>
      <c r="U25" s="40" t="s">
        <v>7</v>
      </c>
      <c r="V25" s="71">
        <f t="shared" si="2"/>
        <v>0</v>
      </c>
    </row>
    <row r="26" spans="1:22" ht="19.899999999999999" customHeight="1" thickBot="1" x14ac:dyDescent="0.3">
      <c r="A26" s="6" t="s">
        <v>33</v>
      </c>
      <c r="B26" s="3" t="s">
        <v>101</v>
      </c>
      <c r="C26" s="131">
        <f>'Year #2 Cost Est.'!C26</f>
        <v>5</v>
      </c>
      <c r="D26" s="9" t="s">
        <v>3</v>
      </c>
      <c r="E26" s="113"/>
      <c r="F26" s="9" t="s">
        <v>5</v>
      </c>
      <c r="G26" s="9" t="s">
        <v>23</v>
      </c>
      <c r="H26" s="136" t="s">
        <v>7</v>
      </c>
      <c r="I26" s="71">
        <f t="shared" si="0"/>
        <v>0</v>
      </c>
      <c r="L26" s="103">
        <f t="shared" si="1"/>
        <v>6.65</v>
      </c>
      <c r="M26" s="14">
        <v>5</v>
      </c>
      <c r="N26" s="14" t="s">
        <v>3</v>
      </c>
      <c r="P26" s="1"/>
      <c r="R26" s="93">
        <v>375</v>
      </c>
      <c r="S26" s="14" t="s">
        <v>5</v>
      </c>
      <c r="T26" s="14" t="s">
        <v>23</v>
      </c>
      <c r="U26" s="39" t="s">
        <v>7</v>
      </c>
      <c r="V26" s="70">
        <f t="shared" si="2"/>
        <v>0</v>
      </c>
    </row>
    <row r="27" spans="1:22" ht="19.899999999999999" customHeight="1" thickBot="1" x14ac:dyDescent="0.3">
      <c r="A27" s="10" t="s">
        <v>34</v>
      </c>
      <c r="B27" s="137" t="s">
        <v>102</v>
      </c>
      <c r="C27" s="13">
        <f>'Year #2 Cost Est.'!C27</f>
        <v>40</v>
      </c>
      <c r="D27" s="13" t="s">
        <v>3</v>
      </c>
      <c r="E27" s="111"/>
      <c r="F27" s="13" t="s">
        <v>5</v>
      </c>
      <c r="G27" s="13" t="s">
        <v>23</v>
      </c>
      <c r="H27" s="134" t="s">
        <v>7</v>
      </c>
      <c r="I27" s="70">
        <f t="shared" si="0"/>
        <v>0</v>
      </c>
      <c r="J27" s="2"/>
      <c r="K27" s="2"/>
      <c r="L27" s="103">
        <f t="shared" si="1"/>
        <v>66.5</v>
      </c>
      <c r="M27" s="30">
        <v>50</v>
      </c>
      <c r="N27" s="30" t="s">
        <v>3</v>
      </c>
      <c r="P27" s="1"/>
      <c r="R27" s="79">
        <v>350</v>
      </c>
      <c r="S27" s="30" t="s">
        <v>5</v>
      </c>
      <c r="T27" s="30" t="s">
        <v>23</v>
      </c>
      <c r="U27" s="40" t="s">
        <v>7</v>
      </c>
      <c r="V27" s="71">
        <f t="shared" si="2"/>
        <v>0</v>
      </c>
    </row>
    <row r="28" spans="1:22" ht="14.45" customHeight="1" x14ac:dyDescent="0.25">
      <c r="L28" s="103"/>
      <c r="N28"/>
    </row>
    <row r="29" spans="1:22" x14ac:dyDescent="0.25">
      <c r="A29" s="58" t="s">
        <v>0</v>
      </c>
      <c r="B29" s="58" t="s">
        <v>1</v>
      </c>
      <c r="C29" s="58" t="s">
        <v>2</v>
      </c>
      <c r="D29" s="58" t="s">
        <v>3</v>
      </c>
      <c r="E29" s="75" t="s">
        <v>4</v>
      </c>
      <c r="F29" s="58" t="s">
        <v>5</v>
      </c>
      <c r="G29" s="58" t="s">
        <v>6</v>
      </c>
      <c r="H29" s="58" t="s">
        <v>7</v>
      </c>
      <c r="I29" s="69" t="s">
        <v>8</v>
      </c>
      <c r="L29" s="103" t="e">
        <f t="shared" ref="L29:L54" si="3">M29*1.33</f>
        <v>#VALUE!</v>
      </c>
      <c r="M29" s="58" t="s">
        <v>2</v>
      </c>
      <c r="N29" s="58" t="s">
        <v>3</v>
      </c>
      <c r="P29" s="59"/>
      <c r="R29" s="75" t="s">
        <v>4</v>
      </c>
      <c r="S29" s="58" t="s">
        <v>5</v>
      </c>
      <c r="T29" s="58" t="s">
        <v>6</v>
      </c>
      <c r="U29" s="58" t="s">
        <v>7</v>
      </c>
      <c r="V29" s="69" t="s">
        <v>8</v>
      </c>
    </row>
    <row r="30" spans="1:22" ht="15.75" thickBot="1" x14ac:dyDescent="0.3">
      <c r="A30" s="58"/>
      <c r="B30" s="58"/>
      <c r="C30" s="58"/>
      <c r="D30" s="58"/>
      <c r="E30" s="75"/>
      <c r="F30" s="58"/>
      <c r="G30" s="58"/>
      <c r="H30" s="58"/>
      <c r="I30" s="69"/>
      <c r="L30" s="103"/>
      <c r="M30" s="58"/>
      <c r="N30" s="58"/>
      <c r="P30" s="59"/>
      <c r="R30" s="75"/>
      <c r="S30" s="58"/>
      <c r="T30" s="58"/>
      <c r="U30" s="58"/>
      <c r="V30" s="69"/>
    </row>
    <row r="31" spans="1:22" ht="19.899999999999999" customHeight="1" thickBot="1" x14ac:dyDescent="0.3">
      <c r="A31" s="34">
        <v>220.8</v>
      </c>
      <c r="B31" s="18" t="s">
        <v>35</v>
      </c>
      <c r="C31" s="14">
        <f>'Year #2 Cost Est.'!C31</f>
        <v>1</v>
      </c>
      <c r="D31" s="14" t="s">
        <v>3</v>
      </c>
      <c r="E31" s="81"/>
      <c r="F31" s="14" t="s">
        <v>5</v>
      </c>
      <c r="G31" s="14" t="s">
        <v>23</v>
      </c>
      <c r="H31" s="39" t="s">
        <v>7</v>
      </c>
      <c r="I31" s="70">
        <f t="shared" ref="I31:I54" si="4">C31*E31</f>
        <v>0</v>
      </c>
      <c r="L31" s="103">
        <f t="shared" si="3"/>
        <v>1.33</v>
      </c>
      <c r="M31" s="41">
        <v>1</v>
      </c>
      <c r="N31" s="41" t="s">
        <v>3</v>
      </c>
      <c r="P31" s="1"/>
      <c r="R31" s="84">
        <v>750</v>
      </c>
      <c r="S31" s="41" t="s">
        <v>5</v>
      </c>
      <c r="T31" s="41" t="s">
        <v>23</v>
      </c>
      <c r="U31" s="43" t="s">
        <v>7</v>
      </c>
      <c r="V31" s="70">
        <f t="shared" ref="V31:V54" si="5">P31*R31</f>
        <v>0</v>
      </c>
    </row>
    <row r="32" spans="1:22" ht="19.899999999999999" customHeight="1" thickBot="1" x14ac:dyDescent="0.3">
      <c r="A32" s="53">
        <v>221</v>
      </c>
      <c r="B32" s="3" t="s">
        <v>36</v>
      </c>
      <c r="C32" s="23">
        <f>'Year #2 Cost Est.'!C32</f>
        <v>10</v>
      </c>
      <c r="D32" s="30" t="s">
        <v>3</v>
      </c>
      <c r="E32" s="79"/>
      <c r="F32" s="30" t="s">
        <v>5</v>
      </c>
      <c r="G32" s="30" t="s">
        <v>23</v>
      </c>
      <c r="H32" s="40" t="s">
        <v>7</v>
      </c>
      <c r="I32" s="71">
        <f t="shared" si="4"/>
        <v>0</v>
      </c>
      <c r="J32" s="2"/>
      <c r="K32" s="2"/>
      <c r="L32" s="103">
        <f t="shared" si="3"/>
        <v>13.3</v>
      </c>
      <c r="M32" s="30">
        <v>10</v>
      </c>
      <c r="N32" s="30" t="s">
        <v>3</v>
      </c>
      <c r="P32" s="1"/>
      <c r="R32" s="79">
        <v>750</v>
      </c>
      <c r="S32" s="30" t="s">
        <v>5</v>
      </c>
      <c r="T32" s="30" t="s">
        <v>23</v>
      </c>
      <c r="U32" s="40" t="s">
        <v>7</v>
      </c>
      <c r="V32" s="71">
        <f t="shared" si="5"/>
        <v>0</v>
      </c>
    </row>
    <row r="33" spans="1:22" ht="19.899999999999999" customHeight="1" thickBot="1" x14ac:dyDescent="0.3">
      <c r="A33" s="34">
        <v>222</v>
      </c>
      <c r="B33" s="18" t="s">
        <v>37</v>
      </c>
      <c r="C33" s="14">
        <f>'Year #2 Cost Est.'!C33</f>
        <v>10</v>
      </c>
      <c r="D33" s="14" t="s">
        <v>3</v>
      </c>
      <c r="E33" s="81"/>
      <c r="F33" s="14" t="s">
        <v>5</v>
      </c>
      <c r="G33" s="14" t="s">
        <v>23</v>
      </c>
      <c r="H33" s="39" t="s">
        <v>7</v>
      </c>
      <c r="I33" s="70">
        <f t="shared" si="4"/>
        <v>0</v>
      </c>
      <c r="L33" s="103">
        <f t="shared" si="3"/>
        <v>13.3</v>
      </c>
      <c r="M33" s="14">
        <v>10</v>
      </c>
      <c r="N33" s="14" t="s">
        <v>3</v>
      </c>
      <c r="P33" s="1"/>
      <c r="R33" s="81">
        <v>750</v>
      </c>
      <c r="S33" s="14" t="s">
        <v>5</v>
      </c>
      <c r="T33" s="14" t="s">
        <v>23</v>
      </c>
      <c r="U33" s="39" t="s">
        <v>7</v>
      </c>
      <c r="V33" s="70">
        <f t="shared" si="5"/>
        <v>0</v>
      </c>
    </row>
    <row r="34" spans="1:22" ht="19.899999999999999" customHeight="1" thickBot="1" x14ac:dyDescent="0.3">
      <c r="A34" s="53">
        <v>222.1</v>
      </c>
      <c r="B34" s="3" t="s">
        <v>38</v>
      </c>
      <c r="C34" s="23">
        <f>'Year #2 Cost Est.'!C34</f>
        <v>5</v>
      </c>
      <c r="D34" s="30" t="s">
        <v>3</v>
      </c>
      <c r="E34" s="79"/>
      <c r="F34" s="30" t="s">
        <v>5</v>
      </c>
      <c r="G34" s="30" t="s">
        <v>23</v>
      </c>
      <c r="H34" s="40" t="s">
        <v>7</v>
      </c>
      <c r="I34" s="71">
        <f t="shared" si="4"/>
        <v>0</v>
      </c>
      <c r="J34" s="2"/>
      <c r="K34" s="2"/>
      <c r="L34" s="103">
        <f t="shared" si="3"/>
        <v>6.65</v>
      </c>
      <c r="M34" s="30">
        <v>5</v>
      </c>
      <c r="N34" s="30" t="s">
        <v>3</v>
      </c>
      <c r="P34" s="1"/>
      <c r="R34" s="79">
        <v>750</v>
      </c>
      <c r="S34" s="30" t="s">
        <v>5</v>
      </c>
      <c r="T34" s="30" t="s">
        <v>23</v>
      </c>
      <c r="U34" s="40" t="s">
        <v>7</v>
      </c>
      <c r="V34" s="71">
        <f t="shared" si="5"/>
        <v>0</v>
      </c>
    </row>
    <row r="35" spans="1:22" ht="19.899999999999999" customHeight="1" thickBot="1" x14ac:dyDescent="0.3">
      <c r="A35" s="34">
        <v>223</v>
      </c>
      <c r="B35" s="18" t="s">
        <v>39</v>
      </c>
      <c r="C35" s="14">
        <f>'Year #2 Cost Est.'!C35</f>
        <v>40</v>
      </c>
      <c r="D35" s="14" t="s">
        <v>3</v>
      </c>
      <c r="E35" s="111"/>
      <c r="F35" s="14" t="s">
        <v>5</v>
      </c>
      <c r="G35" s="14" t="s">
        <v>23</v>
      </c>
      <c r="H35" s="39" t="s">
        <v>7</v>
      </c>
      <c r="I35" s="70">
        <f t="shared" si="4"/>
        <v>0</v>
      </c>
      <c r="L35" s="103">
        <f t="shared" si="3"/>
        <v>66.5</v>
      </c>
      <c r="M35" s="14">
        <v>50</v>
      </c>
      <c r="N35" s="14" t="s">
        <v>3</v>
      </c>
      <c r="P35" s="1"/>
      <c r="R35" s="93">
        <v>250</v>
      </c>
      <c r="S35" s="14" t="s">
        <v>5</v>
      </c>
      <c r="T35" s="14" t="s">
        <v>23</v>
      </c>
      <c r="U35" s="39" t="s">
        <v>7</v>
      </c>
      <c r="V35" s="70">
        <f t="shared" si="5"/>
        <v>0</v>
      </c>
    </row>
    <row r="36" spans="1:22" ht="19.899999999999999" customHeight="1" thickBot="1" x14ac:dyDescent="0.3">
      <c r="A36" s="53">
        <v>238.12</v>
      </c>
      <c r="B36" s="3" t="s">
        <v>40</v>
      </c>
      <c r="C36" s="23">
        <f>'Year #2 Cost Est.'!C36</f>
        <v>20</v>
      </c>
      <c r="D36" s="30" t="s">
        <v>3</v>
      </c>
      <c r="E36" s="95"/>
      <c r="F36" s="30" t="s">
        <v>5</v>
      </c>
      <c r="G36" s="30" t="s">
        <v>41</v>
      </c>
      <c r="H36" s="40" t="s">
        <v>7</v>
      </c>
      <c r="I36" s="71">
        <f t="shared" si="4"/>
        <v>0</v>
      </c>
      <c r="J36" s="2"/>
      <c r="K36" s="2"/>
      <c r="L36" s="103">
        <f t="shared" si="3"/>
        <v>26.6</v>
      </c>
      <c r="M36" s="30">
        <v>20</v>
      </c>
      <c r="N36" s="30" t="s">
        <v>3</v>
      </c>
      <c r="P36" s="1"/>
      <c r="R36" s="95">
        <v>125</v>
      </c>
      <c r="S36" s="30" t="s">
        <v>5</v>
      </c>
      <c r="T36" s="30" t="s">
        <v>41</v>
      </c>
      <c r="U36" s="40" t="s">
        <v>7</v>
      </c>
      <c r="V36" s="71">
        <f t="shared" si="5"/>
        <v>0</v>
      </c>
    </row>
    <row r="37" spans="1:22" ht="19.899999999999999" customHeight="1" thickBot="1" x14ac:dyDescent="0.3">
      <c r="A37" s="34">
        <v>244.12</v>
      </c>
      <c r="B37" s="18" t="s">
        <v>42</v>
      </c>
      <c r="C37" s="14">
        <f>'Year #2 Cost Est.'!C37</f>
        <v>20</v>
      </c>
      <c r="D37" s="14" t="s">
        <v>3</v>
      </c>
      <c r="E37" s="111"/>
      <c r="F37" s="14" t="s">
        <v>5</v>
      </c>
      <c r="G37" s="14" t="s">
        <v>41</v>
      </c>
      <c r="H37" s="14" t="s">
        <v>7</v>
      </c>
      <c r="I37" s="70">
        <f t="shared" si="4"/>
        <v>0</v>
      </c>
      <c r="J37" s="2"/>
      <c r="K37" s="2"/>
      <c r="L37" s="103">
        <f t="shared" si="3"/>
        <v>26.6</v>
      </c>
      <c r="M37" s="14">
        <v>20</v>
      </c>
      <c r="N37" s="14" t="s">
        <v>3</v>
      </c>
      <c r="P37" s="1"/>
      <c r="R37" s="93">
        <v>75</v>
      </c>
      <c r="S37" s="14" t="s">
        <v>5</v>
      </c>
      <c r="T37" s="14" t="s">
        <v>41</v>
      </c>
      <c r="U37" s="14" t="s">
        <v>7</v>
      </c>
      <c r="V37" s="70">
        <f t="shared" si="5"/>
        <v>0</v>
      </c>
    </row>
    <row r="38" spans="1:22" ht="19.899999999999999" customHeight="1" thickBot="1" x14ac:dyDescent="0.3">
      <c r="A38" s="53">
        <v>252.12</v>
      </c>
      <c r="B38" s="3" t="s">
        <v>43</v>
      </c>
      <c r="C38" s="23">
        <f>'Year #2 Cost Est.'!C38</f>
        <v>20</v>
      </c>
      <c r="D38" s="30" t="s">
        <v>3</v>
      </c>
      <c r="E38" s="79"/>
      <c r="F38" s="30" t="s">
        <v>5</v>
      </c>
      <c r="G38" s="30" t="s">
        <v>41</v>
      </c>
      <c r="H38" s="40" t="s">
        <v>7</v>
      </c>
      <c r="I38" s="71">
        <f t="shared" si="4"/>
        <v>0</v>
      </c>
      <c r="J38" s="2"/>
      <c r="K38" s="2"/>
      <c r="L38" s="103">
        <f t="shared" si="3"/>
        <v>26.6</v>
      </c>
      <c r="M38" s="30">
        <v>20</v>
      </c>
      <c r="N38" s="30" t="s">
        <v>3</v>
      </c>
      <c r="P38" s="1"/>
      <c r="R38" s="79">
        <v>50</v>
      </c>
      <c r="S38" s="30" t="s">
        <v>5</v>
      </c>
      <c r="T38" s="30" t="s">
        <v>41</v>
      </c>
      <c r="U38" s="40" t="s">
        <v>7</v>
      </c>
      <c r="V38" s="71">
        <f t="shared" si="5"/>
        <v>0</v>
      </c>
    </row>
    <row r="39" spans="1:22" ht="19.899999999999999" customHeight="1" thickBot="1" x14ac:dyDescent="0.3">
      <c r="A39" s="34">
        <v>258</v>
      </c>
      <c r="B39" s="18" t="s">
        <v>44</v>
      </c>
      <c r="C39" s="14">
        <f>'Year #2 Cost Est.'!C39</f>
        <v>7</v>
      </c>
      <c r="D39" s="14" t="s">
        <v>3</v>
      </c>
      <c r="E39" s="81"/>
      <c r="F39" s="14" t="s">
        <v>5</v>
      </c>
      <c r="G39" s="14" t="s">
        <v>13</v>
      </c>
      <c r="H39" s="14" t="s">
        <v>7</v>
      </c>
      <c r="I39" s="70">
        <f t="shared" si="4"/>
        <v>0</v>
      </c>
      <c r="J39" s="2"/>
      <c r="K39" s="2"/>
      <c r="L39" s="103">
        <f t="shared" si="3"/>
        <v>9.31</v>
      </c>
      <c r="M39" s="14">
        <v>7</v>
      </c>
      <c r="N39" s="14" t="s">
        <v>3</v>
      </c>
      <c r="P39" s="1"/>
      <c r="R39" s="81">
        <v>75</v>
      </c>
      <c r="S39" s="14" t="s">
        <v>5</v>
      </c>
      <c r="T39" s="14" t="s">
        <v>13</v>
      </c>
      <c r="U39" s="14" t="s">
        <v>7</v>
      </c>
      <c r="V39" s="70">
        <f t="shared" si="5"/>
        <v>0</v>
      </c>
    </row>
    <row r="40" spans="1:22" ht="19.899999999999999" customHeight="1" thickBot="1" x14ac:dyDescent="0.3">
      <c r="A40" s="52">
        <v>269.06</v>
      </c>
      <c r="B40" s="36" t="s">
        <v>45</v>
      </c>
      <c r="C40" s="23">
        <f>'Year #2 Cost Est.'!C40</f>
        <v>150</v>
      </c>
      <c r="D40" s="37" t="s">
        <v>3</v>
      </c>
      <c r="E40" s="110"/>
      <c r="F40" s="37" t="s">
        <v>5</v>
      </c>
      <c r="G40" s="37" t="s">
        <v>41</v>
      </c>
      <c r="H40" s="37" t="s">
        <v>7</v>
      </c>
      <c r="I40" s="71">
        <f t="shared" si="4"/>
        <v>0</v>
      </c>
      <c r="J40" s="2"/>
      <c r="K40" s="2"/>
      <c r="L40" s="103">
        <f t="shared" si="3"/>
        <v>199.5</v>
      </c>
      <c r="M40" s="37">
        <v>150</v>
      </c>
      <c r="N40" s="37" t="s">
        <v>3</v>
      </c>
      <c r="P40" s="1"/>
      <c r="R40" s="92">
        <v>35</v>
      </c>
      <c r="S40" s="37" t="s">
        <v>5</v>
      </c>
      <c r="T40" s="37" t="s">
        <v>41</v>
      </c>
      <c r="U40" s="37" t="s">
        <v>7</v>
      </c>
      <c r="V40" s="71">
        <f t="shared" si="5"/>
        <v>0</v>
      </c>
    </row>
    <row r="41" spans="1:22" ht="19.899999999999999" customHeight="1" thickBot="1" x14ac:dyDescent="0.3">
      <c r="A41" s="34">
        <v>269.08</v>
      </c>
      <c r="B41" s="18" t="s">
        <v>46</v>
      </c>
      <c r="C41" s="14">
        <f>'Year #2 Cost Est.'!C41</f>
        <v>50</v>
      </c>
      <c r="D41" s="14" t="s">
        <v>3</v>
      </c>
      <c r="E41" s="111"/>
      <c r="F41" s="14" t="s">
        <v>5</v>
      </c>
      <c r="G41" s="14" t="s">
        <v>41</v>
      </c>
      <c r="H41" s="14" t="s">
        <v>7</v>
      </c>
      <c r="I41" s="70">
        <f t="shared" si="4"/>
        <v>0</v>
      </c>
      <c r="J41" s="2"/>
      <c r="K41" s="2"/>
      <c r="L41" s="103">
        <f t="shared" si="3"/>
        <v>66.5</v>
      </c>
      <c r="M41" s="14">
        <v>50</v>
      </c>
      <c r="N41" s="14" t="s">
        <v>3</v>
      </c>
      <c r="P41" s="1"/>
      <c r="R41" s="93">
        <v>40</v>
      </c>
      <c r="S41" s="14" t="s">
        <v>5</v>
      </c>
      <c r="T41" s="14" t="s">
        <v>41</v>
      </c>
      <c r="U41" s="14" t="s">
        <v>7</v>
      </c>
      <c r="V41" s="70">
        <f t="shared" si="5"/>
        <v>0</v>
      </c>
    </row>
    <row r="42" spans="1:22" ht="20.45" customHeight="1" thickBot="1" x14ac:dyDescent="0.3">
      <c r="A42" s="52">
        <v>357</v>
      </c>
      <c r="B42" s="36" t="s">
        <v>47</v>
      </c>
      <c r="C42" s="23">
        <f>'Year #2 Cost Est.'!C42</f>
        <v>45</v>
      </c>
      <c r="D42" s="37" t="s">
        <v>3</v>
      </c>
      <c r="E42" s="110"/>
      <c r="F42" s="37" t="s">
        <v>5</v>
      </c>
      <c r="G42" s="37" t="s">
        <v>23</v>
      </c>
      <c r="H42" s="37" t="s">
        <v>7</v>
      </c>
      <c r="I42" s="71">
        <f t="shared" si="4"/>
        <v>0</v>
      </c>
      <c r="J42" s="2"/>
      <c r="K42" s="2"/>
      <c r="L42" s="103">
        <f t="shared" si="3"/>
        <v>66.5</v>
      </c>
      <c r="M42" s="37">
        <v>50</v>
      </c>
      <c r="N42" s="37" t="s">
        <v>3</v>
      </c>
      <c r="P42" s="1"/>
      <c r="R42" s="92">
        <v>225</v>
      </c>
      <c r="S42" s="37" t="s">
        <v>5</v>
      </c>
      <c r="T42" s="37" t="s">
        <v>23</v>
      </c>
      <c r="U42" s="37" t="s">
        <v>7</v>
      </c>
      <c r="V42" s="71">
        <f t="shared" si="5"/>
        <v>0</v>
      </c>
    </row>
    <row r="43" spans="1:22" ht="19.899999999999999" customHeight="1" thickBot="1" x14ac:dyDescent="0.3">
      <c r="A43" s="34">
        <v>358.1</v>
      </c>
      <c r="B43" s="18" t="s">
        <v>48</v>
      </c>
      <c r="C43" s="14">
        <f>'Year #2 Cost Est.'!C43</f>
        <v>20</v>
      </c>
      <c r="D43" s="14" t="s">
        <v>3</v>
      </c>
      <c r="E43" s="111"/>
      <c r="F43" s="14" t="s">
        <v>5</v>
      </c>
      <c r="G43" s="14" t="s">
        <v>23</v>
      </c>
      <c r="H43" s="14" t="s">
        <v>7</v>
      </c>
      <c r="I43" s="70">
        <f t="shared" si="4"/>
        <v>0</v>
      </c>
      <c r="J43" s="2"/>
      <c r="K43" s="2"/>
      <c r="L43" s="103">
        <f t="shared" si="3"/>
        <v>33.25</v>
      </c>
      <c r="M43" s="14">
        <v>25</v>
      </c>
      <c r="N43" s="14" t="s">
        <v>3</v>
      </c>
      <c r="P43" s="1"/>
      <c r="R43" s="93">
        <v>225</v>
      </c>
      <c r="S43" s="14" t="s">
        <v>5</v>
      </c>
      <c r="T43" s="14" t="s">
        <v>23</v>
      </c>
      <c r="U43" s="14" t="s">
        <v>7</v>
      </c>
      <c r="V43" s="70">
        <f t="shared" si="5"/>
        <v>0</v>
      </c>
    </row>
    <row r="44" spans="1:22" ht="19.899999999999999" customHeight="1" thickBot="1" x14ac:dyDescent="0.3">
      <c r="A44" s="55">
        <v>358.2</v>
      </c>
      <c r="B44" s="44" t="s">
        <v>49</v>
      </c>
      <c r="C44" s="23">
        <f>'Year #2 Cost Est.'!C44</f>
        <v>45</v>
      </c>
      <c r="D44" s="45" t="s">
        <v>3</v>
      </c>
      <c r="E44" s="112"/>
      <c r="F44" s="45" t="s">
        <v>5</v>
      </c>
      <c r="G44" s="45" t="s">
        <v>23</v>
      </c>
      <c r="H44" s="45" t="s">
        <v>7</v>
      </c>
      <c r="I44" s="71">
        <f t="shared" si="4"/>
        <v>0</v>
      </c>
      <c r="L44" s="103">
        <f t="shared" si="3"/>
        <v>66.5</v>
      </c>
      <c r="M44" s="45">
        <v>50</v>
      </c>
      <c r="N44" s="45" t="s">
        <v>3</v>
      </c>
      <c r="P44" s="1"/>
      <c r="R44" s="96">
        <v>225</v>
      </c>
      <c r="S44" s="45" t="s">
        <v>5</v>
      </c>
      <c r="T44" s="45" t="s">
        <v>23</v>
      </c>
      <c r="U44" s="45" t="s">
        <v>7</v>
      </c>
      <c r="V44" s="71">
        <f t="shared" si="5"/>
        <v>0</v>
      </c>
    </row>
    <row r="45" spans="1:22" ht="19.899999999999999" customHeight="1" thickBot="1" x14ac:dyDescent="0.3">
      <c r="A45" s="34">
        <v>381</v>
      </c>
      <c r="B45" s="18" t="s">
        <v>50</v>
      </c>
      <c r="C45" s="14">
        <f>'Year #2 Cost Est.'!C45</f>
        <v>50</v>
      </c>
      <c r="D45" s="14" t="s">
        <v>3</v>
      </c>
      <c r="E45" s="81"/>
      <c r="F45" s="14" t="s">
        <v>5</v>
      </c>
      <c r="G45" s="14" t="s">
        <v>23</v>
      </c>
      <c r="H45" s="14" t="s">
        <v>7</v>
      </c>
      <c r="I45" s="70">
        <f t="shared" si="4"/>
        <v>0</v>
      </c>
      <c r="J45" s="2"/>
      <c r="K45" s="2"/>
      <c r="L45" s="103">
        <f t="shared" si="3"/>
        <v>66.5</v>
      </c>
      <c r="M45" s="14">
        <v>50</v>
      </c>
      <c r="N45" s="14" t="s">
        <v>3</v>
      </c>
      <c r="P45" s="1"/>
      <c r="R45" s="81">
        <v>225</v>
      </c>
      <c r="S45" s="14" t="s">
        <v>5</v>
      </c>
      <c r="T45" s="14" t="s">
        <v>23</v>
      </c>
      <c r="U45" s="14" t="s">
        <v>7</v>
      </c>
      <c r="V45" s="70">
        <f t="shared" si="5"/>
        <v>0</v>
      </c>
    </row>
    <row r="46" spans="1:22" ht="19.899999999999999" customHeight="1" thickBot="1" x14ac:dyDescent="0.3">
      <c r="A46" s="55">
        <v>381.3</v>
      </c>
      <c r="B46" s="44" t="s">
        <v>51</v>
      </c>
      <c r="C46" s="23">
        <f>'Year #2 Cost Est.'!C46</f>
        <v>55</v>
      </c>
      <c r="D46" s="45" t="s">
        <v>3</v>
      </c>
      <c r="E46" s="85"/>
      <c r="F46" s="45" t="s">
        <v>5</v>
      </c>
      <c r="G46" s="45" t="s">
        <v>23</v>
      </c>
      <c r="H46" s="45" t="s">
        <v>7</v>
      </c>
      <c r="I46" s="71">
        <f t="shared" si="4"/>
        <v>0</v>
      </c>
      <c r="J46" s="2"/>
      <c r="K46" s="2"/>
      <c r="L46" s="103">
        <f t="shared" si="3"/>
        <v>79.800000000000011</v>
      </c>
      <c r="M46" s="45">
        <v>60</v>
      </c>
      <c r="N46" s="45" t="s">
        <v>3</v>
      </c>
      <c r="P46" s="1"/>
      <c r="R46" s="85">
        <v>225</v>
      </c>
      <c r="S46" s="45" t="s">
        <v>5</v>
      </c>
      <c r="T46" s="45" t="s">
        <v>23</v>
      </c>
      <c r="U46" s="45" t="s">
        <v>7</v>
      </c>
      <c r="V46" s="71">
        <f t="shared" si="5"/>
        <v>0</v>
      </c>
    </row>
    <row r="47" spans="1:22" ht="19.899999999999999" customHeight="1" thickBot="1" x14ac:dyDescent="0.3">
      <c r="A47" s="34">
        <v>402</v>
      </c>
      <c r="B47" s="18" t="s">
        <v>52</v>
      </c>
      <c r="C47" s="14">
        <f>'Year #2 Cost Est.'!C47</f>
        <v>50</v>
      </c>
      <c r="D47" s="14" t="s">
        <v>3</v>
      </c>
      <c r="E47" s="81"/>
      <c r="F47" s="14" t="s">
        <v>5</v>
      </c>
      <c r="G47" s="14" t="s">
        <v>10</v>
      </c>
      <c r="H47" s="14" t="s">
        <v>7</v>
      </c>
      <c r="I47" s="70">
        <f t="shared" si="4"/>
        <v>0</v>
      </c>
      <c r="J47" s="2"/>
      <c r="K47" s="2"/>
      <c r="L47" s="103">
        <f t="shared" si="3"/>
        <v>66.5</v>
      </c>
      <c r="M47" s="14">
        <v>50</v>
      </c>
      <c r="N47" s="14" t="s">
        <v>3</v>
      </c>
      <c r="P47" s="1"/>
      <c r="R47" s="81">
        <v>75</v>
      </c>
      <c r="S47" s="14" t="s">
        <v>5</v>
      </c>
      <c r="T47" s="14" t="s">
        <v>10</v>
      </c>
      <c r="U47" s="14" t="s">
        <v>7</v>
      </c>
      <c r="V47" s="70">
        <f t="shared" si="5"/>
        <v>0</v>
      </c>
    </row>
    <row r="48" spans="1:22" ht="19.899999999999999" customHeight="1" thickBot="1" x14ac:dyDescent="0.3">
      <c r="A48" s="53">
        <v>402.12</v>
      </c>
      <c r="B48" s="3" t="s">
        <v>53</v>
      </c>
      <c r="C48" s="23">
        <f>'Year #2 Cost Est.'!C48</f>
        <v>25</v>
      </c>
      <c r="D48" s="30" t="s">
        <v>3</v>
      </c>
      <c r="E48" s="83"/>
      <c r="F48" s="30" t="s">
        <v>5</v>
      </c>
      <c r="G48" s="30" t="s">
        <v>10</v>
      </c>
      <c r="H48" s="40" t="s">
        <v>7</v>
      </c>
      <c r="I48" s="71">
        <f t="shared" si="4"/>
        <v>0</v>
      </c>
      <c r="J48" s="2"/>
      <c r="K48" s="2"/>
      <c r="L48" s="103">
        <f t="shared" si="3"/>
        <v>33.25</v>
      </c>
      <c r="M48" s="30">
        <v>25</v>
      </c>
      <c r="N48" s="30" t="s">
        <v>3</v>
      </c>
      <c r="P48" s="1"/>
      <c r="R48" s="83">
        <v>70</v>
      </c>
      <c r="S48" s="30" t="s">
        <v>5</v>
      </c>
      <c r="T48" s="30" t="s">
        <v>10</v>
      </c>
      <c r="U48" s="40" t="s">
        <v>7</v>
      </c>
      <c r="V48" s="71">
        <f t="shared" si="5"/>
        <v>0</v>
      </c>
    </row>
    <row r="49" spans="1:22" ht="19.899999999999999" customHeight="1" thickBot="1" x14ac:dyDescent="0.3">
      <c r="A49" s="34">
        <v>403</v>
      </c>
      <c r="B49" s="18" t="s">
        <v>54</v>
      </c>
      <c r="C49" s="14">
        <f>'Year #2 Cost Est.'!C49</f>
        <v>0</v>
      </c>
      <c r="D49" s="14" t="s">
        <v>3</v>
      </c>
      <c r="E49" s="111"/>
      <c r="F49" s="14" t="s">
        <v>5</v>
      </c>
      <c r="G49" s="14" t="s">
        <v>13</v>
      </c>
      <c r="H49" s="46"/>
      <c r="I49" s="70">
        <f t="shared" si="4"/>
        <v>0</v>
      </c>
      <c r="J49" s="2"/>
      <c r="K49" s="2"/>
      <c r="L49" s="103">
        <f t="shared" si="3"/>
        <v>0</v>
      </c>
      <c r="M49" s="14">
        <v>0</v>
      </c>
      <c r="N49" s="14" t="s">
        <v>3</v>
      </c>
      <c r="P49" s="1"/>
      <c r="R49" s="93">
        <v>12</v>
      </c>
      <c r="S49" s="14" t="s">
        <v>5</v>
      </c>
      <c r="T49" s="14" t="s">
        <v>13</v>
      </c>
      <c r="U49" s="46"/>
      <c r="V49" s="102">
        <f t="shared" si="5"/>
        <v>0</v>
      </c>
    </row>
    <row r="50" spans="1:22" ht="19.899999999999999" customHeight="1" thickBot="1" x14ac:dyDescent="0.3">
      <c r="A50" s="53">
        <v>403.1</v>
      </c>
      <c r="B50" s="3" t="s">
        <v>55</v>
      </c>
      <c r="C50" s="23">
        <f>'Year #2 Cost Est.'!C50</f>
        <v>50</v>
      </c>
      <c r="D50" s="30" t="s">
        <v>3</v>
      </c>
      <c r="E50" s="79"/>
      <c r="F50" s="30" t="s">
        <v>5</v>
      </c>
      <c r="G50" s="30" t="s">
        <v>56</v>
      </c>
      <c r="H50" s="30" t="s">
        <v>7</v>
      </c>
      <c r="I50" s="71">
        <f t="shared" si="4"/>
        <v>0</v>
      </c>
      <c r="J50" s="2"/>
      <c r="K50" s="2"/>
      <c r="L50" s="103">
        <f t="shared" si="3"/>
        <v>66.5</v>
      </c>
      <c r="M50" s="30">
        <v>50</v>
      </c>
      <c r="N50" s="30" t="s">
        <v>3</v>
      </c>
      <c r="P50" s="1"/>
      <c r="R50" s="79">
        <v>23</v>
      </c>
      <c r="S50" s="30" t="s">
        <v>5</v>
      </c>
      <c r="T50" s="30" t="s">
        <v>56</v>
      </c>
      <c r="U50" s="30" t="s">
        <v>7</v>
      </c>
      <c r="V50" s="71">
        <f t="shared" si="5"/>
        <v>0</v>
      </c>
    </row>
    <row r="51" spans="1:22" ht="19.899999999999999" customHeight="1" thickBot="1" x14ac:dyDescent="0.3">
      <c r="A51" s="34">
        <v>420</v>
      </c>
      <c r="B51" s="18" t="s">
        <v>57</v>
      </c>
      <c r="C51" s="14">
        <f>'Year #2 Cost Est.'!C51</f>
        <v>100</v>
      </c>
      <c r="D51" s="14" t="s">
        <v>3</v>
      </c>
      <c r="E51" s="111"/>
      <c r="F51" s="14" t="s">
        <v>5</v>
      </c>
      <c r="G51" s="14" t="s">
        <v>56</v>
      </c>
      <c r="H51" s="14"/>
      <c r="I51" s="70">
        <f t="shared" si="4"/>
        <v>0</v>
      </c>
      <c r="J51" s="2"/>
      <c r="K51" s="2"/>
      <c r="L51" s="103">
        <f t="shared" si="3"/>
        <v>133</v>
      </c>
      <c r="M51" s="14">
        <v>100</v>
      </c>
      <c r="N51" s="14" t="s">
        <v>3</v>
      </c>
      <c r="P51" s="1"/>
      <c r="R51" s="81">
        <v>100</v>
      </c>
      <c r="S51" s="14" t="s">
        <v>5</v>
      </c>
      <c r="T51" s="14" t="s">
        <v>56</v>
      </c>
      <c r="U51" s="19"/>
      <c r="V51" s="102">
        <f t="shared" si="5"/>
        <v>0</v>
      </c>
    </row>
    <row r="52" spans="1:22" ht="19.899999999999999" customHeight="1" thickBot="1" x14ac:dyDescent="0.3">
      <c r="A52" s="52">
        <v>440</v>
      </c>
      <c r="B52" s="36" t="s">
        <v>58</v>
      </c>
      <c r="C52" s="23">
        <f>'Year #2 Cost Est.'!C52</f>
        <v>27</v>
      </c>
      <c r="D52" s="37" t="s">
        <v>3</v>
      </c>
      <c r="E52" s="110"/>
      <c r="F52" s="37" t="s">
        <v>5</v>
      </c>
      <c r="G52" s="37" t="s">
        <v>59</v>
      </c>
      <c r="H52" s="37" t="s">
        <v>7</v>
      </c>
      <c r="I52" s="71">
        <f t="shared" si="4"/>
        <v>0</v>
      </c>
      <c r="J52" s="2"/>
      <c r="K52" s="2"/>
      <c r="L52" s="103">
        <f t="shared" si="3"/>
        <v>35.910000000000004</v>
      </c>
      <c r="M52" s="30">
        <v>27</v>
      </c>
      <c r="N52" s="30" t="s">
        <v>3</v>
      </c>
      <c r="P52" s="1"/>
      <c r="R52" s="79">
        <v>0.41</v>
      </c>
      <c r="S52" s="30" t="s">
        <v>5</v>
      </c>
      <c r="T52" s="30" t="s">
        <v>59</v>
      </c>
      <c r="U52" s="30" t="s">
        <v>7</v>
      </c>
      <c r="V52" s="71">
        <f t="shared" si="5"/>
        <v>0</v>
      </c>
    </row>
    <row r="53" spans="1:22" ht="19.899999999999999" customHeight="1" thickBot="1" x14ac:dyDescent="0.3">
      <c r="A53" s="34">
        <v>443</v>
      </c>
      <c r="B53" s="18" t="s">
        <v>61</v>
      </c>
      <c r="C53" s="14">
        <f>'Year #2 Cost Est.'!C53</f>
        <v>1</v>
      </c>
      <c r="D53" s="14" t="s">
        <v>3</v>
      </c>
      <c r="E53" s="111"/>
      <c r="F53" s="14" t="s">
        <v>5</v>
      </c>
      <c r="G53" s="14" t="s">
        <v>62</v>
      </c>
      <c r="H53" s="14" t="s">
        <v>7</v>
      </c>
      <c r="I53" s="70">
        <f t="shared" si="4"/>
        <v>0</v>
      </c>
      <c r="J53" s="2"/>
      <c r="K53" s="2"/>
      <c r="L53" s="103">
        <f t="shared" si="3"/>
        <v>1.33</v>
      </c>
      <c r="M53" s="37">
        <v>1</v>
      </c>
      <c r="N53" s="30" t="s">
        <v>3</v>
      </c>
      <c r="P53" s="1"/>
      <c r="R53" s="79">
        <v>62.93</v>
      </c>
      <c r="S53" s="30" t="s">
        <v>5</v>
      </c>
      <c r="T53" s="30" t="s">
        <v>62</v>
      </c>
      <c r="U53" s="35" t="s">
        <v>7</v>
      </c>
      <c r="V53" s="71">
        <f t="shared" si="5"/>
        <v>0</v>
      </c>
    </row>
    <row r="54" spans="1:22" ht="19.899999999999999" customHeight="1" thickBot="1" x14ac:dyDescent="0.3">
      <c r="A54" s="53">
        <v>460</v>
      </c>
      <c r="B54" s="3" t="s">
        <v>63</v>
      </c>
      <c r="C54" s="23">
        <f>'Year #2 Cost Est.'!C58</f>
        <v>6800</v>
      </c>
      <c r="D54" s="30" t="s">
        <v>3</v>
      </c>
      <c r="E54" s="110"/>
      <c r="F54" s="30" t="s">
        <v>5</v>
      </c>
      <c r="G54" s="30" t="s">
        <v>56</v>
      </c>
      <c r="H54" s="40" t="s">
        <v>7</v>
      </c>
      <c r="I54" s="71">
        <f t="shared" si="4"/>
        <v>0</v>
      </c>
      <c r="J54" s="2"/>
      <c r="K54" s="2"/>
      <c r="L54" s="103">
        <f t="shared" si="3"/>
        <v>10640</v>
      </c>
      <c r="M54" s="14">
        <v>8000</v>
      </c>
      <c r="N54" s="14" t="s">
        <v>3</v>
      </c>
      <c r="P54" s="1"/>
      <c r="R54" s="93">
        <v>85</v>
      </c>
      <c r="S54" s="14" t="s">
        <v>5</v>
      </c>
      <c r="T54" s="14" t="s">
        <v>56</v>
      </c>
      <c r="U54" s="14" t="s">
        <v>7</v>
      </c>
      <c r="V54" s="70">
        <f t="shared" si="5"/>
        <v>0</v>
      </c>
    </row>
    <row r="55" spans="1:22" ht="19.899999999999999" customHeight="1" thickBot="1" x14ac:dyDescent="0.3">
      <c r="A55" s="55"/>
      <c r="B55" s="44"/>
      <c r="C55" s="45"/>
      <c r="D55" s="45"/>
      <c r="E55" s="112"/>
      <c r="F55" s="45"/>
      <c r="G55" s="45"/>
      <c r="H55" s="45"/>
      <c r="I55" s="71"/>
      <c r="J55" s="2"/>
      <c r="K55" s="2"/>
      <c r="L55" s="103"/>
      <c r="M55" s="14"/>
      <c r="N55" s="14"/>
      <c r="P55" s="1"/>
      <c r="R55" s="93"/>
      <c r="S55" s="14"/>
      <c r="T55" s="14"/>
      <c r="U55" s="14"/>
      <c r="V55" s="70"/>
    </row>
    <row r="56" spans="1:22" ht="15.75" thickBot="1" x14ac:dyDescent="0.3">
      <c r="A56" s="58" t="s">
        <v>0</v>
      </c>
      <c r="B56" s="58" t="s">
        <v>1</v>
      </c>
      <c r="C56" s="120" t="s">
        <v>2</v>
      </c>
      <c r="D56" s="58" t="s">
        <v>3</v>
      </c>
      <c r="E56" s="75" t="s">
        <v>4</v>
      </c>
      <c r="F56" s="58" t="s">
        <v>5</v>
      </c>
      <c r="G56" s="58" t="s">
        <v>6</v>
      </c>
      <c r="H56" s="58" t="s">
        <v>7</v>
      </c>
      <c r="I56" s="69" t="s">
        <v>8</v>
      </c>
      <c r="L56" s="103" t="e">
        <f>M56*1.33</f>
        <v>#VALUE!</v>
      </c>
      <c r="M56" s="58" t="s">
        <v>2</v>
      </c>
      <c r="N56" s="58" t="s">
        <v>3</v>
      </c>
      <c r="P56" s="59"/>
      <c r="R56" s="75" t="s">
        <v>4</v>
      </c>
      <c r="S56" s="58" t="s">
        <v>5</v>
      </c>
      <c r="T56" s="58" t="s">
        <v>6</v>
      </c>
      <c r="U56" s="58" t="s">
        <v>7</v>
      </c>
      <c r="V56" s="69" t="s">
        <v>8</v>
      </c>
    </row>
    <row r="57" spans="1:22" ht="19.899999999999999" customHeight="1" thickBot="1" x14ac:dyDescent="0.3">
      <c r="A57" s="55"/>
      <c r="B57" s="44"/>
      <c r="C57" s="28"/>
      <c r="D57" s="45"/>
      <c r="E57" s="112"/>
      <c r="F57" s="45"/>
      <c r="G57" s="45"/>
      <c r="H57" s="45"/>
      <c r="I57" s="71"/>
      <c r="J57" s="2"/>
      <c r="K57" s="2"/>
      <c r="L57" s="103"/>
      <c r="M57" s="14"/>
      <c r="N57" s="14"/>
      <c r="P57" s="1"/>
      <c r="R57" s="93"/>
      <c r="S57" s="14"/>
      <c r="T57" s="14"/>
      <c r="U57" s="14"/>
      <c r="V57" s="70"/>
    </row>
    <row r="58" spans="1:22" ht="19.899999999999999" customHeight="1" thickBot="1" x14ac:dyDescent="0.3">
      <c r="A58" s="34">
        <v>464</v>
      </c>
      <c r="B58" s="18" t="s">
        <v>64</v>
      </c>
      <c r="C58" s="14">
        <f>'Year #2 Cost Est.'!C59</f>
        <v>600</v>
      </c>
      <c r="D58" s="14" t="s">
        <v>3</v>
      </c>
      <c r="E58" s="81"/>
      <c r="F58" s="14" t="s">
        <v>5</v>
      </c>
      <c r="G58" s="14" t="s">
        <v>60</v>
      </c>
      <c r="H58" s="14" t="s">
        <v>7</v>
      </c>
      <c r="I58" s="70">
        <f t="shared" ref="I58:I80" si="6">C58*E58</f>
        <v>0</v>
      </c>
      <c r="J58" s="2"/>
      <c r="K58" s="2"/>
      <c r="L58" s="103">
        <f t="shared" ref="L58:L104" si="7">M58*1.33</f>
        <v>1330</v>
      </c>
      <c r="M58" s="30">
        <v>1000</v>
      </c>
      <c r="N58" s="30" t="s">
        <v>3</v>
      </c>
      <c r="P58" s="1"/>
      <c r="R58" s="94">
        <v>6.3</v>
      </c>
      <c r="S58" s="30" t="s">
        <v>5</v>
      </c>
      <c r="T58" s="30" t="s">
        <v>60</v>
      </c>
      <c r="U58" s="30" t="s">
        <v>7</v>
      </c>
      <c r="V58" s="71">
        <f t="shared" ref="V58:V80" si="8">P58*R58</f>
        <v>0</v>
      </c>
    </row>
    <row r="59" spans="1:22" ht="19.899999999999999" customHeight="1" thickBot="1" x14ac:dyDescent="0.3">
      <c r="A59" s="52">
        <v>464.5</v>
      </c>
      <c r="B59" s="36" t="s">
        <v>65</v>
      </c>
      <c r="C59" s="138">
        <f>'Year #2 Cost Est.'!C60</f>
        <v>0</v>
      </c>
      <c r="D59" s="37" t="s">
        <v>3</v>
      </c>
      <c r="E59" s="110"/>
      <c r="F59" s="37" t="s">
        <v>5</v>
      </c>
      <c r="G59" s="37" t="s">
        <v>41</v>
      </c>
      <c r="H59" s="37" t="s">
        <v>7</v>
      </c>
      <c r="I59" s="71">
        <f t="shared" si="6"/>
        <v>0</v>
      </c>
      <c r="J59" s="2"/>
      <c r="K59" s="2"/>
      <c r="L59" s="103">
        <f t="shared" si="7"/>
        <v>0</v>
      </c>
      <c r="M59" s="14">
        <v>0</v>
      </c>
      <c r="N59" s="14" t="s">
        <v>3</v>
      </c>
      <c r="P59" s="1"/>
      <c r="R59" s="93">
        <v>2.0499999999999998</v>
      </c>
      <c r="S59" s="14" t="s">
        <v>5</v>
      </c>
      <c r="T59" s="14" t="s">
        <v>41</v>
      </c>
      <c r="U59" s="14" t="s">
        <v>7</v>
      </c>
      <c r="V59" s="102">
        <f t="shared" si="8"/>
        <v>0</v>
      </c>
    </row>
    <row r="60" spans="1:22" ht="19.899999999999999" customHeight="1" thickBot="1" x14ac:dyDescent="0.3">
      <c r="A60" s="34">
        <v>472</v>
      </c>
      <c r="B60" s="18" t="s">
        <v>66</v>
      </c>
      <c r="C60" s="14">
        <f>'Year #2 Cost Est.'!C61</f>
        <v>300</v>
      </c>
      <c r="D60" s="14" t="s">
        <v>3</v>
      </c>
      <c r="E60" s="111"/>
      <c r="F60" s="14" t="s">
        <v>5</v>
      </c>
      <c r="G60" s="14" t="s">
        <v>56</v>
      </c>
      <c r="H60" s="14" t="s">
        <v>7</v>
      </c>
      <c r="I60" s="70">
        <f t="shared" si="6"/>
        <v>0</v>
      </c>
      <c r="J60" s="2"/>
      <c r="K60" s="2"/>
      <c r="L60" s="103">
        <f t="shared" si="7"/>
        <v>399</v>
      </c>
      <c r="M60" s="37">
        <v>300</v>
      </c>
      <c r="N60" s="37" t="s">
        <v>3</v>
      </c>
      <c r="P60" s="1"/>
      <c r="R60" s="83">
        <v>225</v>
      </c>
      <c r="S60" s="37" t="s">
        <v>5</v>
      </c>
      <c r="T60" s="37" t="s">
        <v>56</v>
      </c>
      <c r="U60" s="37" t="s">
        <v>7</v>
      </c>
      <c r="V60" s="71">
        <f t="shared" si="8"/>
        <v>0</v>
      </c>
    </row>
    <row r="61" spans="1:22" ht="19.899999999999999" customHeight="1" thickBot="1" x14ac:dyDescent="0.3">
      <c r="A61" s="52">
        <v>472.4</v>
      </c>
      <c r="B61" s="36" t="s">
        <v>67</v>
      </c>
      <c r="C61" s="138">
        <f>'Year #2 Cost Est.'!C62</f>
        <v>10</v>
      </c>
      <c r="D61" s="37" t="s">
        <v>3</v>
      </c>
      <c r="E61" s="110"/>
      <c r="F61" s="37" t="s">
        <v>5</v>
      </c>
      <c r="G61" s="37" t="s">
        <v>13</v>
      </c>
      <c r="H61" s="37" t="s">
        <v>7</v>
      </c>
      <c r="I61" s="71">
        <f t="shared" si="6"/>
        <v>0</v>
      </c>
      <c r="J61" s="2"/>
      <c r="K61" s="2"/>
      <c r="L61" s="103">
        <f t="shared" si="7"/>
        <v>13.3</v>
      </c>
      <c r="M61" s="30">
        <v>10</v>
      </c>
      <c r="N61" s="30" t="s">
        <v>3</v>
      </c>
      <c r="P61" s="1"/>
      <c r="R61" s="94">
        <v>80</v>
      </c>
      <c r="S61" s="30" t="s">
        <v>5</v>
      </c>
      <c r="T61" s="30" t="s">
        <v>13</v>
      </c>
      <c r="U61" s="30" t="s">
        <v>7</v>
      </c>
      <c r="V61" s="72">
        <f t="shared" si="8"/>
        <v>0</v>
      </c>
    </row>
    <row r="62" spans="1:22" ht="19.899999999999999" customHeight="1" thickBot="1" x14ac:dyDescent="0.3">
      <c r="A62" s="34">
        <v>483.5</v>
      </c>
      <c r="B62" s="18" t="s">
        <v>68</v>
      </c>
      <c r="C62" s="14">
        <f>'Year #2 Cost Est.'!C63</f>
        <v>1600</v>
      </c>
      <c r="D62" s="14" t="s">
        <v>3</v>
      </c>
      <c r="E62" s="111"/>
      <c r="F62" s="14" t="s">
        <v>5</v>
      </c>
      <c r="G62" s="14" t="s">
        <v>41</v>
      </c>
      <c r="H62" s="14" t="s">
        <v>7</v>
      </c>
      <c r="I62" s="70">
        <f t="shared" si="6"/>
        <v>0</v>
      </c>
      <c r="J62" s="2"/>
      <c r="K62" s="2"/>
      <c r="L62" s="103">
        <f t="shared" si="7"/>
        <v>3325</v>
      </c>
      <c r="M62" s="14">
        <v>2500</v>
      </c>
      <c r="N62" s="14" t="s">
        <v>3</v>
      </c>
      <c r="P62" s="1"/>
      <c r="R62" s="93">
        <v>2.1</v>
      </c>
      <c r="S62" s="14" t="s">
        <v>5</v>
      </c>
      <c r="T62" s="14" t="s">
        <v>41</v>
      </c>
      <c r="U62" s="14" t="s">
        <v>7</v>
      </c>
      <c r="V62" s="70">
        <f t="shared" si="8"/>
        <v>0</v>
      </c>
    </row>
    <row r="63" spans="1:22" ht="19.899999999999999" customHeight="1" thickBot="1" x14ac:dyDescent="0.3">
      <c r="A63" s="55">
        <v>504</v>
      </c>
      <c r="B63" s="44" t="s">
        <v>69</v>
      </c>
      <c r="C63" s="138">
        <f>'Year #2 Cost Est.'!C64</f>
        <v>1250</v>
      </c>
      <c r="D63" s="45" t="s">
        <v>3</v>
      </c>
      <c r="E63" s="112"/>
      <c r="F63" s="45" t="s">
        <v>5</v>
      </c>
      <c r="G63" s="45" t="s">
        <v>41</v>
      </c>
      <c r="H63" s="45" t="s">
        <v>7</v>
      </c>
      <c r="I63" s="71">
        <f t="shared" si="6"/>
        <v>0</v>
      </c>
      <c r="J63" s="2"/>
      <c r="K63" s="2"/>
      <c r="L63" s="103">
        <f t="shared" si="7"/>
        <v>2394</v>
      </c>
      <c r="M63" s="30">
        <v>1800</v>
      </c>
      <c r="N63" s="30" t="s">
        <v>3</v>
      </c>
      <c r="P63" s="1"/>
      <c r="R63" s="79">
        <v>55</v>
      </c>
      <c r="S63" s="30" t="s">
        <v>5</v>
      </c>
      <c r="T63" s="30" t="s">
        <v>41</v>
      </c>
      <c r="U63" s="40" t="s">
        <v>7</v>
      </c>
      <c r="V63" s="71">
        <f t="shared" si="8"/>
        <v>0</v>
      </c>
    </row>
    <row r="64" spans="1:22" ht="19.899999999999999" customHeight="1" thickBot="1" x14ac:dyDescent="0.3">
      <c r="A64" s="34">
        <v>504.1</v>
      </c>
      <c r="B64" s="18" t="s">
        <v>70</v>
      </c>
      <c r="C64" s="14">
        <f>'Year #2 Cost Est.'!C65</f>
        <v>25</v>
      </c>
      <c r="D64" s="14" t="s">
        <v>3</v>
      </c>
      <c r="E64" s="81"/>
      <c r="F64" s="14" t="s">
        <v>5</v>
      </c>
      <c r="G64" s="14" t="s">
        <v>41</v>
      </c>
      <c r="H64" s="14" t="s">
        <v>7</v>
      </c>
      <c r="I64" s="70">
        <f t="shared" si="6"/>
        <v>0</v>
      </c>
      <c r="J64" s="2"/>
      <c r="K64" s="2"/>
      <c r="L64" s="103">
        <f t="shared" si="7"/>
        <v>399</v>
      </c>
      <c r="M64" s="14">
        <v>300</v>
      </c>
      <c r="N64" s="14" t="s">
        <v>3</v>
      </c>
      <c r="P64" s="1"/>
      <c r="R64" s="81">
        <v>70</v>
      </c>
      <c r="S64" s="14" t="s">
        <v>5</v>
      </c>
      <c r="T64" s="14" t="s">
        <v>41</v>
      </c>
      <c r="U64" s="39" t="s">
        <v>7</v>
      </c>
      <c r="V64" s="70">
        <f t="shared" si="8"/>
        <v>0</v>
      </c>
    </row>
    <row r="65" spans="1:22" ht="19.899999999999999" customHeight="1" thickBot="1" x14ac:dyDescent="0.3">
      <c r="A65" s="52">
        <v>506</v>
      </c>
      <c r="B65" s="36" t="s">
        <v>71</v>
      </c>
      <c r="C65" s="138">
        <f>'Year #2 Cost Est.'!C66</f>
        <v>250</v>
      </c>
      <c r="D65" s="37" t="s">
        <v>3</v>
      </c>
      <c r="E65" s="110"/>
      <c r="F65" s="37" t="s">
        <v>5</v>
      </c>
      <c r="G65" s="37" t="s">
        <v>41</v>
      </c>
      <c r="H65" s="37"/>
      <c r="I65" s="71">
        <f t="shared" si="6"/>
        <v>0</v>
      </c>
      <c r="J65" s="2"/>
      <c r="K65" s="2"/>
      <c r="L65" s="103">
        <f t="shared" si="7"/>
        <v>33.25</v>
      </c>
      <c r="M65" s="48">
        <v>25</v>
      </c>
      <c r="N65" s="30" t="s">
        <v>3</v>
      </c>
      <c r="P65" s="1"/>
      <c r="R65" s="79">
        <v>50</v>
      </c>
      <c r="S65" s="3" t="s">
        <v>5</v>
      </c>
      <c r="T65" s="30" t="s">
        <v>41</v>
      </c>
      <c r="U65" s="49"/>
      <c r="V65" s="71">
        <f t="shared" si="8"/>
        <v>0</v>
      </c>
    </row>
    <row r="66" spans="1:22" ht="19.899999999999999" customHeight="1" thickBot="1" x14ac:dyDescent="0.3">
      <c r="A66" s="34">
        <v>509</v>
      </c>
      <c r="B66" s="18" t="s">
        <v>72</v>
      </c>
      <c r="C66" s="14">
        <f>'Year #2 Cost Est.'!C67</f>
        <v>150</v>
      </c>
      <c r="D66" s="14" t="s">
        <v>3</v>
      </c>
      <c r="E66" s="111"/>
      <c r="F66" s="14" t="s">
        <v>5</v>
      </c>
      <c r="G66" s="14" t="s">
        <v>41</v>
      </c>
      <c r="H66" s="14" t="s">
        <v>7</v>
      </c>
      <c r="I66" s="70">
        <f t="shared" si="6"/>
        <v>0</v>
      </c>
      <c r="J66" s="2"/>
      <c r="K66" s="2"/>
      <c r="L66" s="103">
        <f t="shared" si="7"/>
        <v>266</v>
      </c>
      <c r="M66" s="30">
        <v>200</v>
      </c>
      <c r="N66" s="30" t="s">
        <v>3</v>
      </c>
      <c r="P66" s="1"/>
      <c r="R66" s="79">
        <v>55.08</v>
      </c>
      <c r="S66" s="36" t="s">
        <v>5</v>
      </c>
      <c r="T66" s="30" t="s">
        <v>41</v>
      </c>
      <c r="U66" s="36" t="s">
        <v>7</v>
      </c>
      <c r="V66" s="71">
        <f t="shared" si="8"/>
        <v>0</v>
      </c>
    </row>
    <row r="67" spans="1:22" ht="19.899999999999999" customHeight="1" thickBot="1" x14ac:dyDescent="0.3">
      <c r="A67" s="52">
        <v>509.1</v>
      </c>
      <c r="B67" s="36" t="s">
        <v>73</v>
      </c>
      <c r="C67" s="138">
        <f>'Year #2 Cost Est.'!C68</f>
        <v>150</v>
      </c>
      <c r="D67" s="37" t="s">
        <v>3</v>
      </c>
      <c r="E67" s="110"/>
      <c r="F67" s="37" t="s">
        <v>5</v>
      </c>
      <c r="G67" s="37" t="s">
        <v>41</v>
      </c>
      <c r="H67" s="37" t="s">
        <v>7</v>
      </c>
      <c r="I67" s="71">
        <f t="shared" si="6"/>
        <v>0</v>
      </c>
      <c r="J67" s="2"/>
      <c r="K67" s="2"/>
      <c r="L67" s="103">
        <f t="shared" si="7"/>
        <v>266</v>
      </c>
      <c r="M67" s="14">
        <v>200</v>
      </c>
      <c r="N67" s="14" t="s">
        <v>3</v>
      </c>
      <c r="P67" s="1"/>
      <c r="R67" s="81">
        <v>63.5</v>
      </c>
      <c r="S67" s="14" t="s">
        <v>5</v>
      </c>
      <c r="T67" s="14" t="s">
        <v>41</v>
      </c>
      <c r="U67" s="14" t="s">
        <v>7</v>
      </c>
      <c r="V67" s="70">
        <f t="shared" si="8"/>
        <v>0</v>
      </c>
    </row>
    <row r="68" spans="1:22" ht="19.899999999999999" customHeight="1" thickBot="1" x14ac:dyDescent="0.3">
      <c r="A68" s="34">
        <v>511.1</v>
      </c>
      <c r="B68" s="18" t="s">
        <v>74</v>
      </c>
      <c r="C68" s="14">
        <f>'Year #2 Cost Est.'!C69</f>
        <v>25</v>
      </c>
      <c r="D68" s="14" t="s">
        <v>3</v>
      </c>
      <c r="E68" s="111"/>
      <c r="F68" s="14" t="s">
        <v>5</v>
      </c>
      <c r="G68" s="14" t="s">
        <v>41</v>
      </c>
      <c r="H68" s="14" t="s">
        <v>7</v>
      </c>
      <c r="I68" s="70">
        <f t="shared" si="6"/>
        <v>0</v>
      </c>
      <c r="J68" s="2"/>
      <c r="K68" s="2"/>
      <c r="L68" s="103">
        <f t="shared" si="7"/>
        <v>33.25</v>
      </c>
      <c r="M68" s="30">
        <v>25</v>
      </c>
      <c r="N68" s="37" t="s">
        <v>3</v>
      </c>
      <c r="P68" s="1"/>
      <c r="R68" s="79">
        <v>45</v>
      </c>
      <c r="S68" s="37" t="s">
        <v>5</v>
      </c>
      <c r="T68" s="30" t="s">
        <v>41</v>
      </c>
      <c r="U68" s="37" t="s">
        <v>7</v>
      </c>
      <c r="V68" s="71">
        <f t="shared" si="8"/>
        <v>0</v>
      </c>
    </row>
    <row r="69" spans="1:22" ht="19.899999999999999" customHeight="1" thickBot="1" x14ac:dyDescent="0.3">
      <c r="A69" s="55">
        <v>516</v>
      </c>
      <c r="B69" s="44" t="s">
        <v>75</v>
      </c>
      <c r="C69" s="138">
        <f>'Year #2 Cost Est.'!C70</f>
        <v>80</v>
      </c>
      <c r="D69" s="45" t="s">
        <v>3</v>
      </c>
      <c r="E69" s="112"/>
      <c r="F69" s="45" t="s">
        <v>5</v>
      </c>
      <c r="G69" s="45" t="s">
        <v>23</v>
      </c>
      <c r="H69" s="45" t="s">
        <v>7</v>
      </c>
      <c r="I69" s="71">
        <f t="shared" si="6"/>
        <v>0</v>
      </c>
      <c r="J69" s="2"/>
      <c r="K69" s="2"/>
      <c r="L69" s="103">
        <f t="shared" si="7"/>
        <v>106.4</v>
      </c>
      <c r="M69" s="14">
        <v>80</v>
      </c>
      <c r="N69" s="14" t="s">
        <v>3</v>
      </c>
      <c r="P69" s="1"/>
      <c r="R69" s="81">
        <v>339</v>
      </c>
      <c r="S69" s="14" t="s">
        <v>5</v>
      </c>
      <c r="T69" s="14" t="s">
        <v>23</v>
      </c>
      <c r="U69" s="14" t="s">
        <v>7</v>
      </c>
      <c r="V69" s="70">
        <f t="shared" si="8"/>
        <v>0</v>
      </c>
    </row>
    <row r="70" spans="1:22" ht="19.899999999999999" customHeight="1" thickBot="1" x14ac:dyDescent="0.3">
      <c r="A70" s="34">
        <v>570.20000000000005</v>
      </c>
      <c r="B70" s="18" t="s">
        <v>76</v>
      </c>
      <c r="C70" s="14">
        <f>'Year #2 Cost Est.'!C71</f>
        <v>1000</v>
      </c>
      <c r="D70" s="14" t="s">
        <v>3</v>
      </c>
      <c r="E70" s="81"/>
      <c r="F70" s="14" t="s">
        <v>5</v>
      </c>
      <c r="G70" s="14" t="s">
        <v>41</v>
      </c>
      <c r="H70" s="14" t="s">
        <v>7</v>
      </c>
      <c r="I70" s="70">
        <f t="shared" si="6"/>
        <v>0</v>
      </c>
      <c r="J70" s="2"/>
      <c r="K70" s="2"/>
      <c r="L70" s="103">
        <f t="shared" si="7"/>
        <v>1330</v>
      </c>
      <c r="M70" s="30">
        <v>1000</v>
      </c>
      <c r="N70" s="30" t="s">
        <v>3</v>
      </c>
      <c r="P70" s="1"/>
      <c r="R70" s="79">
        <v>27</v>
      </c>
      <c r="S70" s="30" t="s">
        <v>5</v>
      </c>
      <c r="T70" s="30" t="s">
        <v>41</v>
      </c>
      <c r="U70" s="30" t="s">
        <v>7</v>
      </c>
      <c r="V70" s="71">
        <f t="shared" si="8"/>
        <v>0</v>
      </c>
    </row>
    <row r="71" spans="1:22" ht="19.899999999999999" customHeight="1" thickBot="1" x14ac:dyDescent="0.3">
      <c r="A71" s="52">
        <v>580</v>
      </c>
      <c r="B71" s="36" t="s">
        <v>77</v>
      </c>
      <c r="C71" s="138">
        <f>'Year #2 Cost Est.'!C72</f>
        <v>1000</v>
      </c>
      <c r="D71" s="37" t="s">
        <v>3</v>
      </c>
      <c r="E71" s="110"/>
      <c r="F71" s="37" t="s">
        <v>5</v>
      </c>
      <c r="G71" s="37" t="s">
        <v>41</v>
      </c>
      <c r="H71" s="37" t="s">
        <v>7</v>
      </c>
      <c r="I71" s="71">
        <f t="shared" si="6"/>
        <v>0</v>
      </c>
      <c r="J71" s="2"/>
      <c r="K71" s="2"/>
      <c r="L71" s="103">
        <f t="shared" si="7"/>
        <v>2660</v>
      </c>
      <c r="M71" s="47">
        <v>2000</v>
      </c>
      <c r="N71" s="14" t="s">
        <v>3</v>
      </c>
      <c r="P71" s="1"/>
      <c r="R71" s="81">
        <v>30</v>
      </c>
      <c r="S71" s="14" t="s">
        <v>5</v>
      </c>
      <c r="T71" s="14" t="s">
        <v>41</v>
      </c>
      <c r="U71" s="19" t="s">
        <v>7</v>
      </c>
      <c r="V71" s="70">
        <f t="shared" si="8"/>
        <v>0</v>
      </c>
    </row>
    <row r="72" spans="1:22" ht="19.899999999999999" customHeight="1" thickBot="1" x14ac:dyDescent="0.3">
      <c r="A72" s="34">
        <v>582</v>
      </c>
      <c r="B72" s="18" t="s">
        <v>78</v>
      </c>
      <c r="C72" s="14">
        <f>'Year #2 Cost Est.'!C73</f>
        <v>6</v>
      </c>
      <c r="D72" s="14" t="s">
        <v>3</v>
      </c>
      <c r="E72" s="111"/>
      <c r="F72" s="14" t="s">
        <v>5</v>
      </c>
      <c r="G72" s="14" t="s">
        <v>23</v>
      </c>
      <c r="H72" s="14" t="s">
        <v>7</v>
      </c>
      <c r="I72" s="70">
        <f t="shared" si="6"/>
        <v>0</v>
      </c>
      <c r="J72" s="2"/>
      <c r="K72" s="2"/>
      <c r="L72" s="103">
        <f t="shared" si="7"/>
        <v>7.98</v>
      </c>
      <c r="M72" s="30">
        <v>6</v>
      </c>
      <c r="N72" s="30" t="s">
        <v>3</v>
      </c>
      <c r="P72" s="1"/>
      <c r="R72" s="79">
        <v>130</v>
      </c>
      <c r="S72" s="30" t="s">
        <v>5</v>
      </c>
      <c r="T72" s="30" t="s">
        <v>23</v>
      </c>
      <c r="U72" s="30" t="s">
        <v>7</v>
      </c>
      <c r="V72" s="71">
        <f t="shared" si="8"/>
        <v>0</v>
      </c>
    </row>
    <row r="73" spans="1:22" ht="19.899999999999999" customHeight="1" thickBot="1" x14ac:dyDescent="0.3">
      <c r="A73" s="52">
        <v>594</v>
      </c>
      <c r="B73" s="36" t="s">
        <v>109</v>
      </c>
      <c r="C73" s="138">
        <f>'Year #2 Cost Est.'!C74</f>
        <v>500</v>
      </c>
      <c r="D73" s="37" t="s">
        <v>3</v>
      </c>
      <c r="E73" s="110"/>
      <c r="F73" s="37" t="s">
        <v>5</v>
      </c>
      <c r="G73" s="37" t="s">
        <v>41</v>
      </c>
      <c r="H73" s="37"/>
      <c r="I73" s="71">
        <f t="shared" si="6"/>
        <v>0</v>
      </c>
      <c r="J73" s="2"/>
      <c r="K73" s="2"/>
      <c r="L73" s="103">
        <f t="shared" si="7"/>
        <v>665</v>
      </c>
      <c r="M73" s="47">
        <v>500</v>
      </c>
      <c r="N73" s="14" t="s">
        <v>3</v>
      </c>
      <c r="P73" s="1"/>
      <c r="R73" s="81">
        <v>5</v>
      </c>
      <c r="S73" s="14" t="s">
        <v>5</v>
      </c>
      <c r="T73" s="14" t="s">
        <v>41</v>
      </c>
      <c r="U73" s="19"/>
      <c r="V73" s="70">
        <f t="shared" si="8"/>
        <v>0</v>
      </c>
    </row>
    <row r="74" spans="1:22" ht="19.899999999999999" customHeight="1" thickBot="1" x14ac:dyDescent="0.3">
      <c r="A74" s="34">
        <v>670</v>
      </c>
      <c r="B74" s="18" t="s">
        <v>79</v>
      </c>
      <c r="C74" s="14">
        <f>'Year #2 Cost Est.'!C75</f>
        <v>10</v>
      </c>
      <c r="D74" s="14" t="s">
        <v>3</v>
      </c>
      <c r="E74" s="111"/>
      <c r="F74" s="14" t="s">
        <v>5</v>
      </c>
      <c r="G74" s="14" t="s">
        <v>41</v>
      </c>
      <c r="H74" s="14"/>
      <c r="I74" s="70">
        <f t="shared" si="6"/>
        <v>0</v>
      </c>
      <c r="J74" s="2"/>
      <c r="K74" s="2"/>
      <c r="L74" s="103">
        <f t="shared" si="7"/>
        <v>13.3</v>
      </c>
      <c r="M74" s="47">
        <v>10</v>
      </c>
      <c r="N74" s="14" t="s">
        <v>3</v>
      </c>
      <c r="P74" s="1"/>
      <c r="R74" s="81">
        <v>100</v>
      </c>
      <c r="S74" s="14" t="s">
        <v>5</v>
      </c>
      <c r="T74" s="14" t="s">
        <v>41</v>
      </c>
      <c r="U74" s="19"/>
      <c r="V74" s="70">
        <f t="shared" si="8"/>
        <v>0</v>
      </c>
    </row>
    <row r="75" spans="1:22" ht="19.899999999999999" customHeight="1" thickBot="1" x14ac:dyDescent="0.3">
      <c r="A75" s="55">
        <v>697</v>
      </c>
      <c r="B75" s="44" t="s">
        <v>80</v>
      </c>
      <c r="C75" s="138">
        <f>'Year #2 Cost Est.'!C76</f>
        <v>10</v>
      </c>
      <c r="D75" s="45" t="s">
        <v>3</v>
      </c>
      <c r="E75" s="112"/>
      <c r="F75" s="45" t="s">
        <v>5</v>
      </c>
      <c r="G75" s="45" t="s">
        <v>41</v>
      </c>
      <c r="H75" s="45"/>
      <c r="I75" s="71">
        <f t="shared" si="6"/>
        <v>0</v>
      </c>
      <c r="J75" s="2"/>
      <c r="K75" s="2"/>
      <c r="L75" s="103">
        <f t="shared" si="7"/>
        <v>13.3</v>
      </c>
      <c r="M75" s="30">
        <v>10</v>
      </c>
      <c r="N75" s="30" t="s">
        <v>3</v>
      </c>
      <c r="P75" s="1"/>
      <c r="R75" s="79">
        <v>5</v>
      </c>
      <c r="S75" s="30" t="s">
        <v>5</v>
      </c>
      <c r="T75" s="30" t="s">
        <v>41</v>
      </c>
      <c r="U75" s="30"/>
      <c r="V75" s="71">
        <f t="shared" si="8"/>
        <v>0</v>
      </c>
    </row>
    <row r="76" spans="1:22" ht="19.899999999999999" customHeight="1" thickBot="1" x14ac:dyDescent="0.3">
      <c r="A76" s="34">
        <v>701</v>
      </c>
      <c r="B76" s="18" t="s">
        <v>81</v>
      </c>
      <c r="C76" s="14">
        <f>'Year #2 Cost Est.'!C77</f>
        <v>1000</v>
      </c>
      <c r="D76" s="14" t="s">
        <v>3</v>
      </c>
      <c r="E76" s="81"/>
      <c r="F76" s="14" t="s">
        <v>5</v>
      </c>
      <c r="G76" s="14" t="s">
        <v>13</v>
      </c>
      <c r="H76" s="14" t="s">
        <v>7</v>
      </c>
      <c r="I76" s="70">
        <f t="shared" si="6"/>
        <v>0</v>
      </c>
      <c r="J76" s="2"/>
      <c r="K76" s="2"/>
      <c r="L76" s="103">
        <f t="shared" si="7"/>
        <v>1330</v>
      </c>
      <c r="M76" s="47">
        <v>1000</v>
      </c>
      <c r="N76" s="14" t="s">
        <v>3</v>
      </c>
      <c r="P76" s="1"/>
      <c r="R76" s="81">
        <v>90</v>
      </c>
      <c r="S76" s="14" t="s">
        <v>5</v>
      </c>
      <c r="T76" s="14" t="s">
        <v>13</v>
      </c>
      <c r="U76" s="19" t="s">
        <v>7</v>
      </c>
      <c r="V76" s="70">
        <f t="shared" si="8"/>
        <v>0</v>
      </c>
    </row>
    <row r="77" spans="1:22" ht="19.899999999999999" customHeight="1" thickBot="1" x14ac:dyDescent="0.3">
      <c r="A77" s="55">
        <v>701.1</v>
      </c>
      <c r="B77" s="44" t="s">
        <v>82</v>
      </c>
      <c r="C77" s="138">
        <f>'Year #2 Cost Est.'!C80</f>
        <v>200</v>
      </c>
      <c r="D77" s="45" t="s">
        <v>3</v>
      </c>
      <c r="E77" s="112"/>
      <c r="F77" s="45" t="s">
        <v>5</v>
      </c>
      <c r="G77" s="45" t="s">
        <v>13</v>
      </c>
      <c r="H77" s="45" t="s">
        <v>7</v>
      </c>
      <c r="I77" s="71">
        <f t="shared" si="6"/>
        <v>0</v>
      </c>
      <c r="J77" s="2"/>
      <c r="K77" s="2"/>
      <c r="L77" s="103">
        <f t="shared" si="7"/>
        <v>266</v>
      </c>
      <c r="M77" s="30">
        <v>200</v>
      </c>
      <c r="N77" s="30" t="s">
        <v>3</v>
      </c>
      <c r="P77" s="1"/>
      <c r="R77" s="79">
        <v>95</v>
      </c>
      <c r="S77" s="30" t="s">
        <v>5</v>
      </c>
      <c r="T77" s="30" t="s">
        <v>13</v>
      </c>
      <c r="U77" s="30" t="s">
        <v>7</v>
      </c>
      <c r="V77" s="71">
        <f t="shared" si="8"/>
        <v>0</v>
      </c>
    </row>
    <row r="78" spans="1:22" ht="19.899999999999999" customHeight="1" thickBot="1" x14ac:dyDescent="0.3">
      <c r="A78" s="34">
        <v>701.2</v>
      </c>
      <c r="B78" s="18" t="s">
        <v>83</v>
      </c>
      <c r="C78" s="14">
        <f>'Year #2 Cost Est.'!C85</f>
        <v>150</v>
      </c>
      <c r="D78" s="14" t="s">
        <v>3</v>
      </c>
      <c r="E78" s="81"/>
      <c r="F78" s="14" t="s">
        <v>5</v>
      </c>
      <c r="G78" s="14" t="s">
        <v>13</v>
      </c>
      <c r="H78" s="14" t="s">
        <v>7</v>
      </c>
      <c r="I78" s="70">
        <f t="shared" si="6"/>
        <v>0</v>
      </c>
      <c r="J78" s="2"/>
      <c r="K78" s="2"/>
      <c r="L78" s="103">
        <f t="shared" si="7"/>
        <v>266</v>
      </c>
      <c r="M78" s="47">
        <v>200</v>
      </c>
      <c r="N78" s="14" t="s">
        <v>3</v>
      </c>
      <c r="P78" s="1"/>
      <c r="R78" s="81">
        <v>102</v>
      </c>
      <c r="S78" s="14" t="s">
        <v>5</v>
      </c>
      <c r="T78" s="14" t="s">
        <v>13</v>
      </c>
      <c r="U78" s="19" t="s">
        <v>7</v>
      </c>
      <c r="V78" s="70">
        <f t="shared" si="8"/>
        <v>0</v>
      </c>
    </row>
    <row r="79" spans="1:22" ht="19.899999999999999" customHeight="1" thickBot="1" x14ac:dyDescent="0.3">
      <c r="A79" s="55">
        <v>702</v>
      </c>
      <c r="B79" s="44" t="s">
        <v>107</v>
      </c>
      <c r="C79" s="138">
        <f>'Year #2 Cost Est.'!C86</f>
        <v>36</v>
      </c>
      <c r="D79" s="45" t="s">
        <v>3</v>
      </c>
      <c r="E79" s="85"/>
      <c r="F79" s="45" t="s">
        <v>5</v>
      </c>
      <c r="G79" s="45" t="s">
        <v>56</v>
      </c>
      <c r="H79" s="45" t="s">
        <v>7</v>
      </c>
      <c r="I79" s="71">
        <f t="shared" si="6"/>
        <v>0</v>
      </c>
      <c r="J79" s="2"/>
      <c r="K79" s="2"/>
      <c r="L79" s="103">
        <f t="shared" si="7"/>
        <v>47.88</v>
      </c>
      <c r="M79" s="30">
        <v>36</v>
      </c>
      <c r="N79" s="30" t="s">
        <v>3</v>
      </c>
      <c r="P79" s="1"/>
      <c r="R79" s="79">
        <v>230</v>
      </c>
      <c r="S79" s="30" t="s">
        <v>5</v>
      </c>
      <c r="T79" s="30" t="s">
        <v>56</v>
      </c>
      <c r="U79" s="30" t="s">
        <v>7</v>
      </c>
      <c r="V79" s="71">
        <f t="shared" si="8"/>
        <v>0</v>
      </c>
    </row>
    <row r="80" spans="1:22" ht="19.899999999999999" customHeight="1" thickBot="1" x14ac:dyDescent="0.3">
      <c r="A80" s="34">
        <v>702.1</v>
      </c>
      <c r="B80" s="18" t="s">
        <v>84</v>
      </c>
      <c r="C80" s="14">
        <f>'Year #2 Cost Est.'!C87</f>
        <v>1250</v>
      </c>
      <c r="D80" s="14" t="s">
        <v>3</v>
      </c>
      <c r="E80" s="81"/>
      <c r="F80" s="14" t="s">
        <v>5</v>
      </c>
      <c r="G80" s="14" t="s">
        <v>13</v>
      </c>
      <c r="H80" s="14" t="s">
        <v>7</v>
      </c>
      <c r="I80" s="70">
        <f t="shared" si="6"/>
        <v>0</v>
      </c>
      <c r="J80" s="2"/>
      <c r="K80" s="2"/>
      <c r="L80" s="103">
        <f t="shared" si="7"/>
        <v>1995</v>
      </c>
      <c r="M80" s="47">
        <v>1500</v>
      </c>
      <c r="N80" s="14" t="s">
        <v>3</v>
      </c>
      <c r="P80" s="1"/>
      <c r="R80" s="81">
        <v>8.4</v>
      </c>
      <c r="S80" s="14" t="s">
        <v>5</v>
      </c>
      <c r="T80" s="14" t="s">
        <v>13</v>
      </c>
      <c r="U80" s="19" t="s">
        <v>7</v>
      </c>
      <c r="V80" s="70">
        <f t="shared" si="8"/>
        <v>0</v>
      </c>
    </row>
    <row r="81" spans="1:22" x14ac:dyDescent="0.25">
      <c r="L81" s="103">
        <f t="shared" si="7"/>
        <v>0</v>
      </c>
      <c r="N81"/>
    </row>
    <row r="82" spans="1:22" x14ac:dyDescent="0.25">
      <c r="A82" s="58" t="s">
        <v>0</v>
      </c>
      <c r="B82" s="58" t="s">
        <v>1</v>
      </c>
      <c r="C82" s="58" t="s">
        <v>2</v>
      </c>
      <c r="D82" s="58" t="s">
        <v>3</v>
      </c>
      <c r="E82" s="75" t="s">
        <v>4</v>
      </c>
      <c r="F82" s="58" t="s">
        <v>5</v>
      </c>
      <c r="G82" s="58" t="s">
        <v>6</v>
      </c>
      <c r="H82" s="58" t="s">
        <v>7</v>
      </c>
      <c r="I82" s="69" t="s">
        <v>8</v>
      </c>
      <c r="L82" s="103" t="e">
        <f t="shared" si="7"/>
        <v>#VALUE!</v>
      </c>
      <c r="M82" s="58" t="s">
        <v>2</v>
      </c>
      <c r="N82" s="58" t="s">
        <v>3</v>
      </c>
      <c r="P82" s="59"/>
      <c r="R82" s="75" t="s">
        <v>4</v>
      </c>
      <c r="S82" s="58" t="s">
        <v>5</v>
      </c>
      <c r="T82" s="58" t="s">
        <v>6</v>
      </c>
      <c r="U82" s="58" t="s">
        <v>7</v>
      </c>
      <c r="V82" s="69" t="s">
        <v>8</v>
      </c>
    </row>
    <row r="83" spans="1:22" ht="15.75" thickBot="1" x14ac:dyDescent="0.3">
      <c r="A83" s="33"/>
      <c r="B83" s="33"/>
      <c r="C83" s="33"/>
      <c r="D83" s="33"/>
      <c r="E83" s="86"/>
      <c r="F83" s="33"/>
      <c r="G83" s="33"/>
      <c r="H83" s="33"/>
      <c r="L83" s="103">
        <f t="shared" si="7"/>
        <v>0</v>
      </c>
      <c r="M83" s="33"/>
      <c r="N83" s="33"/>
      <c r="R83" s="86"/>
      <c r="S83" s="33"/>
      <c r="T83" s="33"/>
      <c r="U83" s="33"/>
    </row>
    <row r="84" spans="1:22" ht="19.899999999999999" customHeight="1" thickBot="1" x14ac:dyDescent="0.3">
      <c r="A84" s="53">
        <v>703</v>
      </c>
      <c r="B84" s="3" t="s">
        <v>108</v>
      </c>
      <c r="C84" s="30">
        <f>'Year #2 Cost Est.'!C88</f>
        <v>85</v>
      </c>
      <c r="D84" s="30" t="s">
        <v>3</v>
      </c>
      <c r="E84" s="83"/>
      <c r="F84" s="30" t="s">
        <v>5</v>
      </c>
      <c r="G84" s="30" t="s">
        <v>56</v>
      </c>
      <c r="H84" s="40" t="s">
        <v>7</v>
      </c>
      <c r="I84" s="71">
        <f t="shared" ref="I84:I96" si="9">C84*E84</f>
        <v>0</v>
      </c>
      <c r="J84" s="2"/>
      <c r="K84" s="2"/>
      <c r="L84" s="103">
        <f t="shared" si="7"/>
        <v>133</v>
      </c>
      <c r="M84" s="30">
        <v>100</v>
      </c>
      <c r="N84" s="30" t="s">
        <v>3</v>
      </c>
      <c r="P84" s="1"/>
      <c r="R84" s="79">
        <v>183.75</v>
      </c>
      <c r="S84" s="30" t="s">
        <v>5</v>
      </c>
      <c r="T84" s="30" t="s">
        <v>56</v>
      </c>
      <c r="U84" s="30" t="s">
        <v>7</v>
      </c>
      <c r="V84" s="71">
        <f t="shared" ref="V84:V96" si="10">P84*R84</f>
        <v>0</v>
      </c>
    </row>
    <row r="85" spans="1:22" ht="19.899999999999999" customHeight="1" thickBot="1" x14ac:dyDescent="0.3">
      <c r="A85" s="34">
        <v>715</v>
      </c>
      <c r="B85" s="18" t="s">
        <v>85</v>
      </c>
      <c r="C85" s="14">
        <f>'Year #2 Cost Est.'!C89</f>
        <v>5</v>
      </c>
      <c r="D85" s="14" t="s">
        <v>3</v>
      </c>
      <c r="E85" s="111"/>
      <c r="F85" s="14" t="s">
        <v>5</v>
      </c>
      <c r="G85" s="14" t="s">
        <v>23</v>
      </c>
      <c r="H85" s="46"/>
      <c r="I85" s="70">
        <f t="shared" si="9"/>
        <v>0</v>
      </c>
      <c r="J85" s="2"/>
      <c r="K85" s="2"/>
      <c r="L85" s="103">
        <f t="shared" si="7"/>
        <v>6.65</v>
      </c>
      <c r="M85" s="47">
        <v>5</v>
      </c>
      <c r="N85" s="14" t="s">
        <v>3</v>
      </c>
      <c r="P85" s="1"/>
      <c r="R85" s="81">
        <v>100</v>
      </c>
      <c r="S85" s="14" t="s">
        <v>5</v>
      </c>
      <c r="T85" s="14" t="s">
        <v>23</v>
      </c>
      <c r="U85" s="19"/>
      <c r="V85" s="70">
        <f t="shared" si="10"/>
        <v>0</v>
      </c>
    </row>
    <row r="86" spans="1:22" ht="19.899999999999999" customHeight="1" thickBot="1" x14ac:dyDescent="0.3">
      <c r="A86" s="53">
        <v>751</v>
      </c>
      <c r="B86" s="3" t="s">
        <v>86</v>
      </c>
      <c r="C86" s="30">
        <f>'Year #2 Cost Est.'!C90</f>
        <v>175</v>
      </c>
      <c r="D86" s="30" t="s">
        <v>3</v>
      </c>
      <c r="E86" s="83"/>
      <c r="F86" s="30" t="s">
        <v>5</v>
      </c>
      <c r="G86" s="30" t="s">
        <v>56</v>
      </c>
      <c r="H86" s="40" t="s">
        <v>7</v>
      </c>
      <c r="I86" s="71">
        <f t="shared" si="9"/>
        <v>0</v>
      </c>
      <c r="J86" s="2"/>
      <c r="K86" s="2"/>
      <c r="L86" s="103">
        <f t="shared" si="7"/>
        <v>266</v>
      </c>
      <c r="M86" s="30">
        <v>200</v>
      </c>
      <c r="N86" s="30" t="s">
        <v>3</v>
      </c>
      <c r="P86" s="1"/>
      <c r="R86" s="79">
        <v>58.08</v>
      </c>
      <c r="S86" s="30" t="s">
        <v>5</v>
      </c>
      <c r="T86" s="30" t="s">
        <v>10</v>
      </c>
      <c r="U86" s="30" t="s">
        <v>7</v>
      </c>
      <c r="V86" s="71">
        <f t="shared" si="10"/>
        <v>0</v>
      </c>
    </row>
    <row r="87" spans="1:22" ht="19.899999999999999" customHeight="1" thickBot="1" x14ac:dyDescent="0.3">
      <c r="A87" s="34">
        <v>765</v>
      </c>
      <c r="B87" s="18" t="s">
        <v>87</v>
      </c>
      <c r="C87" s="14">
        <f>'Year #2 Cost Est.'!C91</f>
        <v>650</v>
      </c>
      <c r="D87" s="14" t="s">
        <v>3</v>
      </c>
      <c r="E87" s="111"/>
      <c r="F87" s="14" t="s">
        <v>5</v>
      </c>
      <c r="G87" s="14" t="s">
        <v>23</v>
      </c>
      <c r="H87" s="46"/>
      <c r="I87" s="70">
        <f t="shared" si="9"/>
        <v>0</v>
      </c>
      <c r="J87" s="2"/>
      <c r="K87" s="2"/>
      <c r="L87" s="103">
        <f t="shared" si="7"/>
        <v>931</v>
      </c>
      <c r="M87" s="47">
        <v>700</v>
      </c>
      <c r="N87" s="14" t="s">
        <v>3</v>
      </c>
      <c r="P87" s="1"/>
      <c r="R87" s="81">
        <v>2.79</v>
      </c>
      <c r="S87" s="14" t="s">
        <v>5</v>
      </c>
      <c r="T87" s="14" t="s">
        <v>13</v>
      </c>
      <c r="U87" s="19" t="s">
        <v>7</v>
      </c>
      <c r="V87" s="70">
        <f t="shared" si="10"/>
        <v>0</v>
      </c>
    </row>
    <row r="88" spans="1:22" ht="19.899999999999999" customHeight="1" thickBot="1" x14ac:dyDescent="0.3">
      <c r="A88" s="53">
        <v>811.36</v>
      </c>
      <c r="B88" s="3" t="s">
        <v>104</v>
      </c>
      <c r="C88" s="30">
        <f>'Year #2 Cost Est.'!C92</f>
        <v>4</v>
      </c>
      <c r="D88" s="30" t="s">
        <v>3</v>
      </c>
      <c r="E88" s="79"/>
      <c r="F88" s="30" t="s">
        <v>5</v>
      </c>
      <c r="G88" s="30" t="s">
        <v>23</v>
      </c>
      <c r="H88" s="30" t="s">
        <v>7</v>
      </c>
      <c r="I88" s="71">
        <f t="shared" si="9"/>
        <v>0</v>
      </c>
      <c r="J88" s="2"/>
      <c r="K88" s="2"/>
      <c r="L88" s="103">
        <f t="shared" si="7"/>
        <v>5.32</v>
      </c>
      <c r="M88" s="30">
        <v>4</v>
      </c>
      <c r="N88" s="30" t="s">
        <v>3</v>
      </c>
      <c r="P88" s="1"/>
      <c r="R88" s="79">
        <v>600</v>
      </c>
      <c r="S88" s="30" t="s">
        <v>5</v>
      </c>
      <c r="T88" s="30" t="s">
        <v>23</v>
      </c>
      <c r="U88" s="30" t="s">
        <v>7</v>
      </c>
      <c r="V88" s="71">
        <f t="shared" si="10"/>
        <v>0</v>
      </c>
    </row>
    <row r="89" spans="1:22" ht="19.899999999999999" customHeight="1" thickBot="1" x14ac:dyDescent="0.3">
      <c r="A89" s="34">
        <v>854.01400000000001</v>
      </c>
      <c r="B89" s="18" t="s">
        <v>88</v>
      </c>
      <c r="C89" s="14">
        <f>'Year #2 Cost Est.'!C93</f>
        <v>800</v>
      </c>
      <c r="D89" s="14" t="s">
        <v>3</v>
      </c>
      <c r="E89" s="111"/>
      <c r="F89" s="14" t="s">
        <v>5</v>
      </c>
      <c r="G89" s="14" t="s">
        <v>41</v>
      </c>
      <c r="H89" s="14" t="s">
        <v>7</v>
      </c>
      <c r="I89" s="70">
        <f t="shared" si="9"/>
        <v>0</v>
      </c>
      <c r="J89" s="2"/>
      <c r="K89" s="2"/>
      <c r="L89" s="103">
        <f t="shared" si="7"/>
        <v>1596</v>
      </c>
      <c r="M89" s="30">
        <v>1200</v>
      </c>
      <c r="N89" s="30" t="s">
        <v>3</v>
      </c>
      <c r="P89" s="1"/>
      <c r="R89" s="94">
        <v>2.1000000000000001E-2</v>
      </c>
      <c r="S89" s="30" t="s">
        <v>5</v>
      </c>
      <c r="T89" s="30" t="s">
        <v>41</v>
      </c>
      <c r="U89" s="30" t="s">
        <v>7</v>
      </c>
      <c r="V89" s="71">
        <f t="shared" si="10"/>
        <v>0</v>
      </c>
    </row>
    <row r="90" spans="1:22" ht="19.899999999999999" customHeight="1" thickBot="1" x14ac:dyDescent="0.3">
      <c r="A90" s="53">
        <v>854.03399999999999</v>
      </c>
      <c r="B90" s="3" t="s">
        <v>89</v>
      </c>
      <c r="C90" s="30">
        <f>'Year #2 Cost Est.'!C94</f>
        <v>800</v>
      </c>
      <c r="D90" s="30" t="s">
        <v>3</v>
      </c>
      <c r="E90" s="113"/>
      <c r="F90" s="30" t="s">
        <v>5</v>
      </c>
      <c r="G90" s="30" t="s">
        <v>41</v>
      </c>
      <c r="H90" s="30" t="s">
        <v>7</v>
      </c>
      <c r="I90" s="72">
        <f t="shared" si="9"/>
        <v>0</v>
      </c>
      <c r="J90" s="2"/>
      <c r="K90" s="2"/>
      <c r="L90" s="103">
        <f t="shared" si="7"/>
        <v>1330</v>
      </c>
      <c r="M90" s="14">
        <v>1000</v>
      </c>
      <c r="N90" s="14" t="s">
        <v>3</v>
      </c>
      <c r="P90" s="1"/>
      <c r="R90" s="93">
        <v>3.15</v>
      </c>
      <c r="S90" s="14" t="s">
        <v>5</v>
      </c>
      <c r="T90" s="14" t="s">
        <v>41</v>
      </c>
      <c r="U90" s="14" t="s">
        <v>7</v>
      </c>
      <c r="V90" s="70">
        <f t="shared" si="10"/>
        <v>0</v>
      </c>
    </row>
    <row r="91" spans="1:22" ht="19.899999999999999" customHeight="1" thickBot="1" x14ac:dyDescent="0.3">
      <c r="A91" s="34">
        <v>861.04</v>
      </c>
      <c r="B91" s="18" t="s">
        <v>110</v>
      </c>
      <c r="C91" s="14">
        <f>'Year #2 Cost Est.'!C95</f>
        <v>1800</v>
      </c>
      <c r="D91" s="14" t="s">
        <v>3</v>
      </c>
      <c r="E91" s="111"/>
      <c r="F91" s="14" t="s">
        <v>5</v>
      </c>
      <c r="G91" s="14" t="s">
        <v>41</v>
      </c>
      <c r="H91" s="14" t="s">
        <v>7</v>
      </c>
      <c r="I91" s="70">
        <f t="shared" si="9"/>
        <v>0</v>
      </c>
      <c r="J91" s="2"/>
      <c r="K91" s="2"/>
      <c r="L91" s="103">
        <f t="shared" si="7"/>
        <v>2660</v>
      </c>
      <c r="M91" s="14">
        <v>2000</v>
      </c>
      <c r="N91" s="14" t="s">
        <v>3</v>
      </c>
      <c r="P91" s="1"/>
      <c r="R91" s="93">
        <v>0.23</v>
      </c>
      <c r="S91" s="14" t="s">
        <v>5</v>
      </c>
      <c r="T91" s="14" t="s">
        <v>41</v>
      </c>
      <c r="U91" s="14" t="s">
        <v>7</v>
      </c>
      <c r="V91" s="70">
        <f t="shared" si="10"/>
        <v>0</v>
      </c>
    </row>
    <row r="92" spans="1:22" ht="19.899999999999999" customHeight="1" thickBot="1" x14ac:dyDescent="0.3">
      <c r="A92" s="53">
        <v>861.04</v>
      </c>
      <c r="B92" s="3" t="s">
        <v>90</v>
      </c>
      <c r="C92" s="30">
        <f>'Year #2 Cost Est.'!C96</f>
        <v>1800</v>
      </c>
      <c r="D92" s="30" t="s">
        <v>3</v>
      </c>
      <c r="E92" s="113"/>
      <c r="F92" s="30" t="s">
        <v>5</v>
      </c>
      <c r="G92" s="30" t="s">
        <v>41</v>
      </c>
      <c r="H92" s="30" t="s">
        <v>7</v>
      </c>
      <c r="I92" s="71">
        <f t="shared" si="9"/>
        <v>0</v>
      </c>
      <c r="L92" s="103">
        <f t="shared" si="7"/>
        <v>2660</v>
      </c>
      <c r="M92" s="30">
        <v>2000</v>
      </c>
      <c r="N92" s="30" t="s">
        <v>3</v>
      </c>
      <c r="P92" s="1"/>
      <c r="R92" s="94">
        <v>0.23</v>
      </c>
      <c r="S92" s="30" t="s">
        <v>5</v>
      </c>
      <c r="T92" s="30" t="s">
        <v>41</v>
      </c>
      <c r="U92" s="30" t="s">
        <v>7</v>
      </c>
      <c r="V92" s="71">
        <f t="shared" si="10"/>
        <v>0</v>
      </c>
    </row>
    <row r="93" spans="1:22" ht="19.899999999999999" customHeight="1" thickBot="1" x14ac:dyDescent="0.3">
      <c r="A93" s="34">
        <v>868.04</v>
      </c>
      <c r="B93" s="18" t="s">
        <v>91</v>
      </c>
      <c r="C93" s="14">
        <f>'Year #2 Cost Est.'!C97</f>
        <v>1800</v>
      </c>
      <c r="D93" s="14" t="s">
        <v>3</v>
      </c>
      <c r="E93" s="111"/>
      <c r="F93" s="14" t="s">
        <v>5</v>
      </c>
      <c r="G93" s="14" t="s">
        <v>41</v>
      </c>
      <c r="H93" s="14" t="s">
        <v>7</v>
      </c>
      <c r="I93" s="70">
        <f t="shared" si="9"/>
        <v>0</v>
      </c>
      <c r="L93" s="103">
        <f t="shared" si="7"/>
        <v>2660</v>
      </c>
      <c r="M93" s="14">
        <v>2000</v>
      </c>
      <c r="N93" s="14" t="s">
        <v>3</v>
      </c>
      <c r="P93" s="1"/>
      <c r="R93" s="93">
        <v>0.35</v>
      </c>
      <c r="S93" s="14" t="s">
        <v>5</v>
      </c>
      <c r="T93" s="14" t="s">
        <v>41</v>
      </c>
      <c r="U93" s="14" t="s">
        <v>7</v>
      </c>
      <c r="V93" s="70">
        <f t="shared" si="10"/>
        <v>0</v>
      </c>
    </row>
    <row r="94" spans="1:22" ht="19.149999999999999" customHeight="1" thickBot="1" x14ac:dyDescent="0.3">
      <c r="A94" s="53">
        <v>868.12</v>
      </c>
      <c r="B94" s="3" t="s">
        <v>92</v>
      </c>
      <c r="C94" s="30">
        <f>'Year #2 Cost Est.'!C98</f>
        <v>300</v>
      </c>
      <c r="D94" s="30" t="s">
        <v>3</v>
      </c>
      <c r="E94" s="113"/>
      <c r="F94" s="30" t="s">
        <v>5</v>
      </c>
      <c r="G94" s="30" t="s">
        <v>41</v>
      </c>
      <c r="H94" s="30" t="s">
        <v>7</v>
      </c>
      <c r="I94" s="71">
        <f t="shared" si="9"/>
        <v>0</v>
      </c>
      <c r="L94" s="103">
        <f t="shared" si="7"/>
        <v>399</v>
      </c>
      <c r="M94" s="30">
        <v>300</v>
      </c>
      <c r="N94" s="30" t="s">
        <v>3</v>
      </c>
      <c r="P94" s="1"/>
      <c r="R94" s="94">
        <v>3.4</v>
      </c>
      <c r="S94" s="30" t="s">
        <v>5</v>
      </c>
      <c r="T94" s="30" t="s">
        <v>41</v>
      </c>
      <c r="U94" s="30" t="s">
        <v>7</v>
      </c>
      <c r="V94" s="71">
        <f t="shared" si="10"/>
        <v>0</v>
      </c>
    </row>
    <row r="95" spans="1:22" ht="19.149999999999999" customHeight="1" thickBot="1" x14ac:dyDescent="0.3">
      <c r="A95" s="34">
        <v>869.04</v>
      </c>
      <c r="B95" s="18" t="s">
        <v>93</v>
      </c>
      <c r="C95" s="14">
        <f>'Year #2 Cost Est.'!C99</f>
        <v>1800</v>
      </c>
      <c r="D95" s="14" t="s">
        <v>3</v>
      </c>
      <c r="E95" s="111"/>
      <c r="F95" s="14" t="s">
        <v>5</v>
      </c>
      <c r="G95" s="14" t="s">
        <v>41</v>
      </c>
      <c r="H95" s="14" t="s">
        <v>7</v>
      </c>
      <c r="I95" s="70">
        <f t="shared" si="9"/>
        <v>0</v>
      </c>
      <c r="L95" s="103">
        <f t="shared" si="7"/>
        <v>2660</v>
      </c>
      <c r="M95" s="14">
        <v>2000</v>
      </c>
      <c r="N95" s="14" t="s">
        <v>3</v>
      </c>
      <c r="P95" s="1"/>
      <c r="R95" s="93">
        <v>0.37</v>
      </c>
      <c r="S95" s="14" t="s">
        <v>5</v>
      </c>
      <c r="T95" s="14" t="s">
        <v>41</v>
      </c>
      <c r="U95" s="14" t="s">
        <v>7</v>
      </c>
      <c r="V95" s="70">
        <f t="shared" si="10"/>
        <v>0</v>
      </c>
    </row>
    <row r="96" spans="1:22" ht="19.899999999999999" customHeight="1" thickBot="1" x14ac:dyDescent="0.3">
      <c r="A96" s="53">
        <v>874.1</v>
      </c>
      <c r="B96" s="3" t="s">
        <v>94</v>
      </c>
      <c r="C96" s="30">
        <f>'Year #2 Cost Est.'!C100</f>
        <v>12</v>
      </c>
      <c r="D96" s="30" t="s">
        <v>3</v>
      </c>
      <c r="E96" s="113"/>
      <c r="F96" s="30" t="s">
        <v>5</v>
      </c>
      <c r="G96" s="30" t="s">
        <v>23</v>
      </c>
      <c r="H96" s="40" t="s">
        <v>7</v>
      </c>
      <c r="I96" s="70">
        <f t="shared" si="9"/>
        <v>0</v>
      </c>
      <c r="J96" s="2"/>
      <c r="K96" s="2"/>
      <c r="L96" s="103">
        <f t="shared" si="7"/>
        <v>15.96</v>
      </c>
      <c r="M96" s="30">
        <v>12</v>
      </c>
      <c r="N96" s="30" t="s">
        <v>3</v>
      </c>
      <c r="P96" s="1"/>
      <c r="R96" s="94">
        <v>157.5</v>
      </c>
      <c r="S96" s="30" t="s">
        <v>5</v>
      </c>
      <c r="T96" s="30" t="s">
        <v>23</v>
      </c>
      <c r="U96" s="40" t="s">
        <v>7</v>
      </c>
      <c r="V96" s="70">
        <f t="shared" si="10"/>
        <v>0</v>
      </c>
    </row>
    <row r="97" spans="3:22" ht="15.75" thickBot="1" x14ac:dyDescent="0.3">
      <c r="L97" s="103">
        <f t="shared" si="7"/>
        <v>0</v>
      </c>
      <c r="N97"/>
    </row>
    <row r="98" spans="3:22" ht="25.15" customHeight="1" thickBot="1" x14ac:dyDescent="0.4">
      <c r="C98" s="57" t="s">
        <v>117</v>
      </c>
      <c r="D98" s="57"/>
      <c r="E98" s="87"/>
      <c r="F98" s="60" t="s">
        <v>12</v>
      </c>
      <c r="G98" s="56"/>
      <c r="H98" s="56"/>
      <c r="I98" s="73">
        <f>SUM(I7:I96)</f>
        <v>0</v>
      </c>
      <c r="L98" s="103" t="e">
        <f t="shared" si="7"/>
        <v>#VALUE!</v>
      </c>
      <c r="M98" s="57" t="s">
        <v>98</v>
      </c>
      <c r="N98" s="57"/>
      <c r="R98" s="87"/>
      <c r="S98" s="60" t="s">
        <v>12</v>
      </c>
      <c r="T98" s="56"/>
      <c r="U98" s="56"/>
      <c r="V98" s="73">
        <f>SUM(V7:V96)</f>
        <v>0</v>
      </c>
    </row>
    <row r="99" spans="3:22" x14ac:dyDescent="0.25">
      <c r="E99" s="74" t="s">
        <v>103</v>
      </c>
      <c r="I99" s="68" t="s">
        <v>121</v>
      </c>
      <c r="L99" s="103">
        <f t="shared" si="7"/>
        <v>0</v>
      </c>
      <c r="N99"/>
      <c r="R99" s="74">
        <v>1398908.21</v>
      </c>
    </row>
    <row r="100" spans="3:22" x14ac:dyDescent="0.25">
      <c r="L100" s="103">
        <f t="shared" si="7"/>
        <v>0</v>
      </c>
      <c r="N100"/>
    </row>
    <row r="101" spans="3:22" x14ac:dyDescent="0.25">
      <c r="L101" s="103">
        <f t="shared" si="7"/>
        <v>0</v>
      </c>
      <c r="N101"/>
    </row>
    <row r="102" spans="3:22" x14ac:dyDescent="0.25">
      <c r="L102" s="103">
        <f t="shared" si="7"/>
        <v>0</v>
      </c>
      <c r="N102"/>
    </row>
    <row r="103" spans="3:22" x14ac:dyDescent="0.25">
      <c r="L103" s="103">
        <f t="shared" si="7"/>
        <v>0</v>
      </c>
      <c r="N103"/>
    </row>
    <row r="104" spans="3:22" x14ac:dyDescent="0.25">
      <c r="L104" s="103">
        <f t="shared" si="7"/>
        <v>0</v>
      </c>
      <c r="N104"/>
    </row>
  </sheetData>
  <printOptions horizontalCentered="1"/>
  <pageMargins left="0.7" right="0.7" top="0.75" bottom="0.75" header="0.3" footer="0.3"/>
  <pageSetup scale="48" fitToHeight="0" orientation="landscape" r:id="rId1"/>
  <headerFooter>
    <oddHeader>&amp;L&amp;12BID # 21-06 Roadway Management/Various Locations - YR #2</oddHead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X109"/>
  <sheetViews>
    <sheetView view="pageLayout" topLeftCell="A90" zoomScaleNormal="100" workbookViewId="0">
      <selection activeCell="B114" sqref="B114"/>
    </sheetView>
  </sheetViews>
  <sheetFormatPr defaultRowHeight="15" x14ac:dyDescent="0.25"/>
  <cols>
    <col min="2" max="2" width="46.140625" customWidth="1"/>
    <col min="4" max="4" width="2.7109375" customWidth="1"/>
    <col min="5" max="5" width="16.5703125" style="74" customWidth="1"/>
    <col min="6" max="6" width="2.5703125" customWidth="1"/>
    <col min="7" max="7" width="5.140625" customWidth="1"/>
    <col min="8" max="8" width="2.7109375" customWidth="1"/>
    <col min="9" max="9" width="27.42578125" style="68" customWidth="1"/>
  </cols>
  <sheetData>
    <row r="1" spans="1:22" ht="21" x14ac:dyDescent="0.35">
      <c r="B1" s="65" t="s">
        <v>115</v>
      </c>
      <c r="E1"/>
      <c r="G1" s="74"/>
      <c r="H1" s="100" t="s">
        <v>128</v>
      </c>
      <c r="I1" s="146">
        <f>I103</f>
        <v>1262949.6599999999</v>
      </c>
      <c r="L1" s="61"/>
      <c r="R1" s="74"/>
      <c r="S1" s="100" t="s">
        <v>105</v>
      </c>
      <c r="T1" s="101">
        <v>1015000</v>
      </c>
    </row>
    <row r="2" spans="1:22" x14ac:dyDescent="0.25">
      <c r="B2" s="51" t="s">
        <v>116</v>
      </c>
      <c r="E2"/>
      <c r="G2" s="74"/>
      <c r="H2" s="100" t="s">
        <v>129</v>
      </c>
      <c r="I2" s="146">
        <f>800000</f>
        <v>800000</v>
      </c>
      <c r="L2" s="61"/>
      <c r="R2" s="74"/>
      <c r="S2" s="100" t="s">
        <v>106</v>
      </c>
      <c r="T2" s="101">
        <f>T132</f>
        <v>0</v>
      </c>
    </row>
    <row r="3" spans="1:22" ht="15.75" x14ac:dyDescent="0.25">
      <c r="B3" s="66" t="s">
        <v>96</v>
      </c>
      <c r="H3" s="100" t="s">
        <v>130</v>
      </c>
      <c r="I3" s="146">
        <f>I1-I2</f>
        <v>462949.65999999992</v>
      </c>
      <c r="L3" s="61"/>
      <c r="P3" s="74"/>
      <c r="T3" s="68"/>
    </row>
    <row r="4" spans="1:22" x14ac:dyDescent="0.25">
      <c r="L4" s="61"/>
      <c r="P4" s="74"/>
      <c r="T4" s="68"/>
    </row>
    <row r="5" spans="1:22" x14ac:dyDescent="0.25">
      <c r="A5" s="58" t="s">
        <v>0</v>
      </c>
      <c r="B5" s="58" t="s">
        <v>1</v>
      </c>
      <c r="C5" s="58" t="s">
        <v>2</v>
      </c>
      <c r="D5" s="58" t="s">
        <v>3</v>
      </c>
      <c r="E5" s="75" t="s">
        <v>4</v>
      </c>
      <c r="F5" s="58" t="s">
        <v>5</v>
      </c>
      <c r="G5" s="58" t="s">
        <v>6</v>
      </c>
      <c r="H5" s="58" t="s">
        <v>7</v>
      </c>
      <c r="I5" s="69" t="s">
        <v>8</v>
      </c>
      <c r="L5" s="62" t="s">
        <v>97</v>
      </c>
      <c r="N5" s="59"/>
      <c r="P5" s="75" t="s">
        <v>4</v>
      </c>
      <c r="Q5" s="58" t="s">
        <v>5</v>
      </c>
      <c r="R5" s="58" t="s">
        <v>6</v>
      </c>
      <c r="S5" s="58" t="s">
        <v>7</v>
      </c>
      <c r="T5" s="69" t="s">
        <v>8</v>
      </c>
    </row>
    <row r="6" spans="1:22" ht="15.75" thickBot="1" x14ac:dyDescent="0.3">
      <c r="C6" s="97" t="s">
        <v>103</v>
      </c>
      <c r="E6" s="88" t="s">
        <v>103</v>
      </c>
      <c r="N6" s="61"/>
      <c r="R6" s="88" t="s">
        <v>103</v>
      </c>
      <c r="V6" s="68"/>
    </row>
    <row r="7" spans="1:22" ht="20.45" customHeight="1" thickBot="1" x14ac:dyDescent="0.3">
      <c r="A7" s="10">
        <v>120</v>
      </c>
      <c r="B7" s="11" t="s">
        <v>9</v>
      </c>
      <c r="C7" s="13">
        <v>300</v>
      </c>
      <c r="D7" s="13" t="s">
        <v>3</v>
      </c>
      <c r="E7" s="98">
        <v>38</v>
      </c>
      <c r="F7" s="13" t="s">
        <v>5</v>
      </c>
      <c r="G7" s="13" t="s">
        <v>10</v>
      </c>
      <c r="H7" s="13" t="s">
        <v>7</v>
      </c>
      <c r="I7" s="70">
        <f t="shared" ref="I7:I21" si="0">C7*E7</f>
        <v>11400</v>
      </c>
      <c r="J7" s="2"/>
      <c r="K7" s="2"/>
      <c r="L7" s="103">
        <f t="shared" ref="L7:L58" si="1">M7*1.33</f>
        <v>418.95000000000005</v>
      </c>
      <c r="M7" s="13">
        <v>315</v>
      </c>
      <c r="N7" s="13" t="s">
        <v>3</v>
      </c>
      <c r="P7" s="1"/>
      <c r="R7" s="98">
        <v>38</v>
      </c>
      <c r="S7" s="13" t="s">
        <v>5</v>
      </c>
      <c r="T7" s="13" t="s">
        <v>10</v>
      </c>
      <c r="U7" s="13" t="s">
        <v>7</v>
      </c>
      <c r="V7" s="70">
        <f t="shared" ref="V7:V21" si="2">P7*R7</f>
        <v>0</v>
      </c>
    </row>
    <row r="8" spans="1:22" ht="20.45" customHeight="1" thickBot="1" x14ac:dyDescent="0.3">
      <c r="A8" s="31">
        <v>121</v>
      </c>
      <c r="B8" s="5" t="s">
        <v>11</v>
      </c>
      <c r="C8" s="4">
        <v>25</v>
      </c>
      <c r="D8" s="4" t="s">
        <v>3</v>
      </c>
      <c r="E8" s="99">
        <v>125</v>
      </c>
      <c r="F8" s="4" t="s">
        <v>5</v>
      </c>
      <c r="G8" s="4" t="s">
        <v>10</v>
      </c>
      <c r="H8" s="4" t="s">
        <v>7</v>
      </c>
      <c r="I8" s="71">
        <f t="shared" si="0"/>
        <v>3125</v>
      </c>
      <c r="J8" s="2"/>
      <c r="K8" s="2"/>
      <c r="L8" s="103">
        <f t="shared" si="1"/>
        <v>33.25</v>
      </c>
      <c r="M8" s="4">
        <v>25</v>
      </c>
      <c r="N8" s="4" t="s">
        <v>3</v>
      </c>
      <c r="P8" s="1"/>
      <c r="R8" s="99">
        <v>125</v>
      </c>
      <c r="S8" s="4" t="s">
        <v>5</v>
      </c>
      <c r="T8" s="4" t="s">
        <v>10</v>
      </c>
      <c r="U8" s="4" t="s">
        <v>7</v>
      </c>
      <c r="V8" s="71">
        <f t="shared" si="2"/>
        <v>0</v>
      </c>
    </row>
    <row r="9" spans="1:22" ht="20.45" customHeight="1" thickBot="1" x14ac:dyDescent="0.3">
      <c r="A9" s="10">
        <v>129</v>
      </c>
      <c r="B9" s="11" t="s">
        <v>15</v>
      </c>
      <c r="C9" s="12">
        <v>2200</v>
      </c>
      <c r="D9" s="13" t="s">
        <v>3</v>
      </c>
      <c r="E9" s="107">
        <v>5</v>
      </c>
      <c r="F9" s="13" t="s">
        <v>5</v>
      </c>
      <c r="G9" s="13" t="s">
        <v>13</v>
      </c>
      <c r="H9" s="13" t="s">
        <v>7</v>
      </c>
      <c r="I9" s="70">
        <f t="shared" si="0"/>
        <v>11000</v>
      </c>
      <c r="J9" s="2"/>
      <c r="K9" s="2"/>
      <c r="L9" s="103">
        <f t="shared" si="1"/>
        <v>5320</v>
      </c>
      <c r="M9" s="12">
        <v>4000</v>
      </c>
      <c r="N9" s="13" t="s">
        <v>3</v>
      </c>
      <c r="P9" s="1"/>
      <c r="R9" s="89">
        <v>5</v>
      </c>
      <c r="S9" s="13" t="s">
        <v>5</v>
      </c>
      <c r="T9" s="13" t="s">
        <v>13</v>
      </c>
      <c r="U9" s="13" t="s">
        <v>7</v>
      </c>
      <c r="V9" s="70">
        <f t="shared" si="2"/>
        <v>0</v>
      </c>
    </row>
    <row r="10" spans="1:22" ht="19.899999999999999" customHeight="1" thickBot="1" x14ac:dyDescent="0.3">
      <c r="A10" s="6">
        <v>129.01</v>
      </c>
      <c r="B10" s="7" t="s">
        <v>14</v>
      </c>
      <c r="C10" s="8">
        <v>2200</v>
      </c>
      <c r="D10" s="9" t="s">
        <v>3</v>
      </c>
      <c r="E10" s="108">
        <v>5.25</v>
      </c>
      <c r="F10" s="9" t="s">
        <v>5</v>
      </c>
      <c r="G10" s="9" t="s">
        <v>13</v>
      </c>
      <c r="H10" s="9" t="s">
        <v>7</v>
      </c>
      <c r="I10" s="71">
        <f t="shared" si="0"/>
        <v>11550</v>
      </c>
      <c r="J10" s="2"/>
      <c r="K10" s="2"/>
      <c r="L10" s="103">
        <f t="shared" si="1"/>
        <v>5320</v>
      </c>
      <c r="M10" s="8">
        <v>4000</v>
      </c>
      <c r="N10" s="9" t="s">
        <v>3</v>
      </c>
      <c r="P10" s="1"/>
      <c r="R10" s="90">
        <v>5.25</v>
      </c>
      <c r="S10" s="9" t="s">
        <v>5</v>
      </c>
      <c r="T10" s="9" t="s">
        <v>13</v>
      </c>
      <c r="U10" s="9" t="s">
        <v>7</v>
      </c>
      <c r="V10" s="102">
        <f t="shared" si="2"/>
        <v>0</v>
      </c>
    </row>
    <row r="11" spans="1:22" ht="19.899999999999999" customHeight="1" thickBot="1" x14ac:dyDescent="0.3">
      <c r="A11" s="10">
        <v>129.02000000000001</v>
      </c>
      <c r="B11" s="11" t="s">
        <v>16</v>
      </c>
      <c r="C11" s="12">
        <v>2200</v>
      </c>
      <c r="D11" s="13" t="s">
        <v>3</v>
      </c>
      <c r="E11" s="107">
        <v>7</v>
      </c>
      <c r="F11" s="13" t="s">
        <v>5</v>
      </c>
      <c r="G11" s="13" t="s">
        <v>13</v>
      </c>
      <c r="H11" s="13" t="s">
        <v>7</v>
      </c>
      <c r="I11" s="70">
        <f t="shared" si="0"/>
        <v>15400</v>
      </c>
      <c r="J11" s="2"/>
      <c r="K11" s="2"/>
      <c r="L11" s="103">
        <f t="shared" si="1"/>
        <v>5320</v>
      </c>
      <c r="M11" s="12">
        <v>4000</v>
      </c>
      <c r="N11" s="13" t="s">
        <v>3</v>
      </c>
      <c r="P11" s="1"/>
      <c r="R11" s="89">
        <v>7</v>
      </c>
      <c r="S11" s="13" t="s">
        <v>5</v>
      </c>
      <c r="T11" s="13" t="s">
        <v>13</v>
      </c>
      <c r="U11" s="13" t="s">
        <v>7</v>
      </c>
      <c r="V11" s="70">
        <f t="shared" si="2"/>
        <v>0</v>
      </c>
    </row>
    <row r="12" spans="1:22" ht="19.899999999999999" customHeight="1" thickBot="1" x14ac:dyDescent="0.3">
      <c r="A12" s="6">
        <v>129.1</v>
      </c>
      <c r="B12" s="67" t="s">
        <v>17</v>
      </c>
      <c r="C12" s="9">
        <v>400</v>
      </c>
      <c r="D12" s="9" t="s">
        <v>3</v>
      </c>
      <c r="E12" s="109">
        <v>5</v>
      </c>
      <c r="F12" s="9" t="s">
        <v>5</v>
      </c>
      <c r="G12" s="9" t="s">
        <v>13</v>
      </c>
      <c r="H12" s="9" t="s">
        <v>7</v>
      </c>
      <c r="I12" s="71">
        <f t="shared" si="0"/>
        <v>2000</v>
      </c>
      <c r="J12" s="2"/>
      <c r="K12" s="2"/>
      <c r="L12" s="103">
        <f t="shared" si="1"/>
        <v>665</v>
      </c>
      <c r="M12" s="9">
        <v>500</v>
      </c>
      <c r="N12" s="9" t="s">
        <v>3</v>
      </c>
      <c r="P12" s="1"/>
      <c r="R12" s="91">
        <v>5</v>
      </c>
      <c r="S12" s="9" t="s">
        <v>5</v>
      </c>
      <c r="T12" s="9" t="s">
        <v>13</v>
      </c>
      <c r="U12" s="9" t="s">
        <v>7</v>
      </c>
      <c r="V12" s="71">
        <f t="shared" si="2"/>
        <v>0</v>
      </c>
    </row>
    <row r="13" spans="1:22" ht="19.899999999999999" customHeight="1" thickBot="1" x14ac:dyDescent="0.3">
      <c r="A13" s="10">
        <v>141.1</v>
      </c>
      <c r="B13" s="11" t="s">
        <v>18</v>
      </c>
      <c r="C13" s="12">
        <v>5</v>
      </c>
      <c r="D13" s="13" t="s">
        <v>3</v>
      </c>
      <c r="E13" s="107">
        <v>100</v>
      </c>
      <c r="F13" s="13" t="s">
        <v>5</v>
      </c>
      <c r="G13" s="13" t="s">
        <v>10</v>
      </c>
      <c r="H13" s="13" t="s">
        <v>7</v>
      </c>
      <c r="I13" s="70">
        <f t="shared" si="0"/>
        <v>500</v>
      </c>
      <c r="J13" s="2"/>
      <c r="K13" s="2"/>
      <c r="L13" s="103">
        <f t="shared" si="1"/>
        <v>6.65</v>
      </c>
      <c r="M13" s="12">
        <v>5</v>
      </c>
      <c r="N13" s="13" t="s">
        <v>3</v>
      </c>
      <c r="P13" s="1"/>
      <c r="R13" s="89">
        <v>100</v>
      </c>
      <c r="S13" s="13" t="s">
        <v>5</v>
      </c>
      <c r="T13" s="13" t="s">
        <v>10</v>
      </c>
      <c r="U13" s="13" t="s">
        <v>7</v>
      </c>
      <c r="V13" s="70">
        <f t="shared" si="2"/>
        <v>0</v>
      </c>
    </row>
    <row r="14" spans="1:22" ht="19.899999999999999" customHeight="1" thickBot="1" x14ac:dyDescent="0.3">
      <c r="A14" s="27">
        <v>151</v>
      </c>
      <c r="B14" s="26" t="s">
        <v>19</v>
      </c>
      <c r="C14" s="28">
        <v>300</v>
      </c>
      <c r="D14" s="29" t="s">
        <v>3</v>
      </c>
      <c r="E14" s="77">
        <v>40</v>
      </c>
      <c r="F14" s="29" t="s">
        <v>5</v>
      </c>
      <c r="G14" s="29" t="s">
        <v>10</v>
      </c>
      <c r="H14" s="29" t="s">
        <v>7</v>
      </c>
      <c r="I14" s="71">
        <f t="shared" si="0"/>
        <v>12000</v>
      </c>
      <c r="J14" s="2"/>
      <c r="K14" s="2"/>
      <c r="L14" s="103">
        <f t="shared" si="1"/>
        <v>465.5</v>
      </c>
      <c r="M14" s="28">
        <v>350</v>
      </c>
      <c r="N14" s="29" t="s">
        <v>3</v>
      </c>
      <c r="P14" s="1"/>
      <c r="R14" s="77">
        <v>40</v>
      </c>
      <c r="S14" s="29" t="s">
        <v>5</v>
      </c>
      <c r="T14" s="29" t="s">
        <v>10</v>
      </c>
      <c r="U14" s="29" t="s">
        <v>7</v>
      </c>
      <c r="V14" s="71">
        <f t="shared" si="2"/>
        <v>0</v>
      </c>
    </row>
    <row r="15" spans="1:22" ht="19.899999999999999" customHeight="1" thickBot="1" x14ac:dyDescent="0.3">
      <c r="A15" s="10">
        <v>153</v>
      </c>
      <c r="B15" s="11" t="s">
        <v>20</v>
      </c>
      <c r="C15" s="13">
        <v>10</v>
      </c>
      <c r="D15" s="13" t="s">
        <v>3</v>
      </c>
      <c r="E15" s="98">
        <v>150</v>
      </c>
      <c r="F15" s="13" t="s">
        <v>5</v>
      </c>
      <c r="G15" s="13" t="s">
        <v>10</v>
      </c>
      <c r="H15" s="13" t="s">
        <v>7</v>
      </c>
      <c r="I15" s="70">
        <f t="shared" si="0"/>
        <v>1500</v>
      </c>
      <c r="J15" s="2"/>
      <c r="K15" s="2"/>
      <c r="L15" s="103">
        <f t="shared" si="1"/>
        <v>13.3</v>
      </c>
      <c r="M15" s="20">
        <v>10</v>
      </c>
      <c r="N15" s="16" t="s">
        <v>3</v>
      </c>
      <c r="P15" s="1"/>
      <c r="R15" s="78">
        <v>150</v>
      </c>
      <c r="S15" s="16" t="s">
        <v>5</v>
      </c>
      <c r="T15" s="16" t="s">
        <v>10</v>
      </c>
      <c r="U15" s="16" t="s">
        <v>7</v>
      </c>
      <c r="V15" s="70">
        <f t="shared" si="2"/>
        <v>0</v>
      </c>
    </row>
    <row r="16" spans="1:22" ht="19.899999999999999" customHeight="1" thickBot="1" x14ac:dyDescent="0.3">
      <c r="A16" s="31">
        <v>170</v>
      </c>
      <c r="B16" s="5" t="s">
        <v>21</v>
      </c>
      <c r="C16" s="4">
        <v>600</v>
      </c>
      <c r="D16" s="4" t="s">
        <v>3</v>
      </c>
      <c r="E16" s="99">
        <v>7.5</v>
      </c>
      <c r="F16" s="4" t="s">
        <v>5</v>
      </c>
      <c r="G16" s="4" t="s">
        <v>13</v>
      </c>
      <c r="H16" s="4" t="s">
        <v>7</v>
      </c>
      <c r="I16" s="71">
        <f t="shared" si="0"/>
        <v>4500</v>
      </c>
      <c r="J16" s="2"/>
      <c r="K16" s="2"/>
      <c r="L16" s="103">
        <f t="shared" si="1"/>
        <v>997.5</v>
      </c>
      <c r="M16" s="23">
        <v>750</v>
      </c>
      <c r="N16" s="9" t="s">
        <v>3</v>
      </c>
      <c r="P16" s="1"/>
      <c r="R16" s="79">
        <v>7.5</v>
      </c>
      <c r="S16" s="9" t="s">
        <v>5</v>
      </c>
      <c r="T16" s="9" t="s">
        <v>13</v>
      </c>
      <c r="U16" s="9" t="s">
        <v>7</v>
      </c>
      <c r="V16" s="71">
        <f t="shared" si="2"/>
        <v>0</v>
      </c>
    </row>
    <row r="17" spans="1:22" ht="19.899999999999999" customHeight="1" thickBot="1" x14ac:dyDescent="0.3">
      <c r="A17" s="10">
        <v>201</v>
      </c>
      <c r="B17" s="11" t="s">
        <v>22</v>
      </c>
      <c r="C17" s="12">
        <v>1</v>
      </c>
      <c r="D17" s="13" t="s">
        <v>3</v>
      </c>
      <c r="E17" s="107">
        <v>5000</v>
      </c>
      <c r="F17" s="13" t="s">
        <v>5</v>
      </c>
      <c r="G17" s="13" t="s">
        <v>23</v>
      </c>
      <c r="H17" s="13" t="s">
        <v>7</v>
      </c>
      <c r="I17" s="70">
        <f t="shared" si="0"/>
        <v>5000</v>
      </c>
      <c r="J17" s="2"/>
      <c r="K17" s="2"/>
      <c r="L17" s="103">
        <f t="shared" si="1"/>
        <v>1.33</v>
      </c>
      <c r="M17" s="22">
        <v>1</v>
      </c>
      <c r="N17" s="17" t="s">
        <v>3</v>
      </c>
      <c r="P17" s="1"/>
      <c r="R17" s="80">
        <v>5000</v>
      </c>
      <c r="S17" s="17" t="s">
        <v>5</v>
      </c>
      <c r="T17" s="17" t="s">
        <v>23</v>
      </c>
      <c r="U17" s="17" t="s">
        <v>7</v>
      </c>
      <c r="V17" s="71">
        <f t="shared" si="2"/>
        <v>0</v>
      </c>
    </row>
    <row r="18" spans="1:22" ht="19.899999999999999" customHeight="1" thickBot="1" x14ac:dyDescent="0.3">
      <c r="A18" s="6">
        <v>202</v>
      </c>
      <c r="B18" s="7" t="s">
        <v>24</v>
      </c>
      <c r="C18" s="8">
        <v>1</v>
      </c>
      <c r="D18" s="9" t="s">
        <v>3</v>
      </c>
      <c r="E18" s="108">
        <v>6000</v>
      </c>
      <c r="F18" s="9" t="s">
        <v>5</v>
      </c>
      <c r="G18" s="9" t="s">
        <v>23</v>
      </c>
      <c r="H18" s="9" t="s">
        <v>7</v>
      </c>
      <c r="I18" s="71">
        <f t="shared" si="0"/>
        <v>6000</v>
      </c>
      <c r="J18" s="2"/>
      <c r="K18" s="2"/>
      <c r="L18" s="103">
        <f t="shared" si="1"/>
        <v>1.33</v>
      </c>
      <c r="M18" s="14">
        <v>1</v>
      </c>
      <c r="N18" s="13" t="s">
        <v>3</v>
      </c>
      <c r="P18" s="1"/>
      <c r="R18" s="81">
        <v>6000</v>
      </c>
      <c r="S18" s="13" t="s">
        <v>5</v>
      </c>
      <c r="T18" s="13" t="s">
        <v>23</v>
      </c>
      <c r="U18" s="13" t="s">
        <v>7</v>
      </c>
      <c r="V18" s="70">
        <f t="shared" si="2"/>
        <v>0</v>
      </c>
    </row>
    <row r="19" spans="1:22" ht="19.899999999999999" customHeight="1" thickBot="1" x14ac:dyDescent="0.3">
      <c r="A19" s="10">
        <v>204</v>
      </c>
      <c r="B19" s="11" t="s">
        <v>25</v>
      </c>
      <c r="C19" s="12">
        <v>1</v>
      </c>
      <c r="D19" s="13" t="s">
        <v>3</v>
      </c>
      <c r="E19" s="107">
        <v>2575</v>
      </c>
      <c r="F19" s="13" t="s">
        <v>5</v>
      </c>
      <c r="G19" s="13" t="s">
        <v>23</v>
      </c>
      <c r="H19" s="13" t="s">
        <v>7</v>
      </c>
      <c r="I19" s="70">
        <f t="shared" si="0"/>
        <v>2575</v>
      </c>
      <c r="J19" s="2"/>
      <c r="K19" s="2"/>
      <c r="L19" s="103">
        <f t="shared" si="1"/>
        <v>1.33</v>
      </c>
      <c r="M19" s="37">
        <v>1</v>
      </c>
      <c r="N19" s="37" t="s">
        <v>3</v>
      </c>
      <c r="P19" s="1"/>
      <c r="R19" s="82">
        <v>2575</v>
      </c>
      <c r="S19" s="37" t="s">
        <v>5</v>
      </c>
      <c r="T19" s="37" t="s">
        <v>23</v>
      </c>
      <c r="U19" s="38" t="s">
        <v>7</v>
      </c>
      <c r="V19" s="71">
        <f t="shared" si="2"/>
        <v>0</v>
      </c>
    </row>
    <row r="20" spans="1:22" ht="19.899999999999999" customHeight="1" thickBot="1" x14ac:dyDescent="0.3">
      <c r="A20" s="6">
        <v>205</v>
      </c>
      <c r="B20" s="67" t="s">
        <v>26</v>
      </c>
      <c r="C20" s="9">
        <v>1</v>
      </c>
      <c r="D20" s="9" t="s">
        <v>3</v>
      </c>
      <c r="E20" s="109">
        <v>6197.84</v>
      </c>
      <c r="F20" s="9" t="s">
        <v>5</v>
      </c>
      <c r="G20" s="9" t="s">
        <v>23</v>
      </c>
      <c r="H20" s="9" t="s">
        <v>7</v>
      </c>
      <c r="I20" s="71">
        <f t="shared" si="0"/>
        <v>6197.84</v>
      </c>
      <c r="J20" s="2"/>
      <c r="K20" s="2"/>
      <c r="L20" s="103">
        <f t="shared" si="1"/>
        <v>1.33</v>
      </c>
      <c r="M20" s="14">
        <v>1</v>
      </c>
      <c r="N20" s="14" t="s">
        <v>3</v>
      </c>
      <c r="P20" s="1"/>
      <c r="R20" s="81">
        <v>6197.84</v>
      </c>
      <c r="S20" s="14" t="s">
        <v>5</v>
      </c>
      <c r="T20" s="14" t="s">
        <v>23</v>
      </c>
      <c r="U20" s="39" t="s">
        <v>7</v>
      </c>
      <c r="V20" s="70">
        <f t="shared" si="2"/>
        <v>0</v>
      </c>
    </row>
    <row r="21" spans="1:22" ht="19.899999999999999" customHeight="1" thickBot="1" x14ac:dyDescent="0.3">
      <c r="A21" s="10" t="s">
        <v>27</v>
      </c>
      <c r="B21" s="11" t="s">
        <v>99</v>
      </c>
      <c r="C21" s="12">
        <v>6</v>
      </c>
      <c r="D21" s="13" t="s">
        <v>3</v>
      </c>
      <c r="E21" s="107">
        <v>375</v>
      </c>
      <c r="F21" s="13" t="s">
        <v>5</v>
      </c>
      <c r="G21" s="13" t="s">
        <v>23</v>
      </c>
      <c r="H21" s="13" t="s">
        <v>7</v>
      </c>
      <c r="I21" s="70">
        <f t="shared" si="0"/>
        <v>2250</v>
      </c>
      <c r="J21" s="2"/>
      <c r="K21" s="2"/>
      <c r="L21" s="103">
        <f t="shared" si="1"/>
        <v>7.98</v>
      </c>
      <c r="M21" s="37">
        <v>6</v>
      </c>
      <c r="N21" s="37" t="s">
        <v>3</v>
      </c>
      <c r="P21" s="1"/>
      <c r="R21" s="92">
        <v>375</v>
      </c>
      <c r="S21" s="37" t="s">
        <v>5</v>
      </c>
      <c r="T21" s="37" t="s">
        <v>23</v>
      </c>
      <c r="U21" s="38" t="s">
        <v>7</v>
      </c>
      <c r="V21" s="71">
        <f t="shared" si="2"/>
        <v>0</v>
      </c>
    </row>
    <row r="22" spans="1:22" ht="19.899999999999999" customHeight="1" thickBot="1" x14ac:dyDescent="0.3">
      <c r="A22" s="27" t="s">
        <v>28</v>
      </c>
      <c r="B22" s="26" t="s">
        <v>100</v>
      </c>
      <c r="C22" s="28">
        <v>40</v>
      </c>
      <c r="D22" s="29" t="s">
        <v>3</v>
      </c>
      <c r="E22" s="77">
        <v>350</v>
      </c>
      <c r="F22" s="29" t="s">
        <v>5</v>
      </c>
      <c r="G22" s="29" t="s">
        <v>23</v>
      </c>
      <c r="H22" s="29" t="s">
        <v>7</v>
      </c>
      <c r="I22" s="71">
        <f t="shared" ref="I22:I27" si="3">C22*E22</f>
        <v>14000</v>
      </c>
      <c r="J22" s="2"/>
      <c r="K22" s="2"/>
      <c r="L22" s="103">
        <f t="shared" ref="L22:L27" si="4">M22*1.33</f>
        <v>66.5</v>
      </c>
      <c r="M22" s="14">
        <v>50</v>
      </c>
      <c r="N22" s="14" t="s">
        <v>3</v>
      </c>
      <c r="P22" s="1"/>
      <c r="R22" s="93">
        <v>350</v>
      </c>
      <c r="S22" s="14" t="s">
        <v>5</v>
      </c>
      <c r="T22" s="14" t="s">
        <v>23</v>
      </c>
      <c r="U22" s="39" t="s">
        <v>7</v>
      </c>
      <c r="V22" s="70">
        <f t="shared" ref="V22:V27" si="5">P22*R22</f>
        <v>0</v>
      </c>
    </row>
    <row r="23" spans="1:22" ht="19.899999999999999" customHeight="1" thickBot="1" x14ac:dyDescent="0.3">
      <c r="A23" s="10">
        <v>220.2</v>
      </c>
      <c r="B23" s="11" t="s">
        <v>29</v>
      </c>
      <c r="C23" s="13">
        <v>20</v>
      </c>
      <c r="D23" s="13" t="s">
        <v>3</v>
      </c>
      <c r="E23" s="98">
        <v>350</v>
      </c>
      <c r="F23" s="13" t="s">
        <v>5</v>
      </c>
      <c r="G23" s="13" t="s">
        <v>30</v>
      </c>
      <c r="H23" s="13" t="s">
        <v>7</v>
      </c>
      <c r="I23" s="70">
        <f t="shared" si="3"/>
        <v>7000</v>
      </c>
      <c r="J23" s="2"/>
      <c r="K23" s="2"/>
      <c r="L23" s="103">
        <f t="shared" si="4"/>
        <v>33.25</v>
      </c>
      <c r="M23" s="30">
        <v>25</v>
      </c>
      <c r="N23" s="30" t="s">
        <v>3</v>
      </c>
      <c r="P23" s="1"/>
      <c r="R23" s="79">
        <v>350</v>
      </c>
      <c r="S23" s="30" t="s">
        <v>5</v>
      </c>
      <c r="T23" s="30" t="s">
        <v>30</v>
      </c>
      <c r="U23" s="40" t="s">
        <v>7</v>
      </c>
      <c r="V23" s="71">
        <f t="shared" si="5"/>
        <v>0</v>
      </c>
    </row>
    <row r="24" spans="1:22" ht="19.899999999999999" customHeight="1" thickBot="1" x14ac:dyDescent="0.3">
      <c r="A24" s="31">
        <v>220.3</v>
      </c>
      <c r="B24" s="5" t="s">
        <v>31</v>
      </c>
      <c r="C24" s="4">
        <v>1</v>
      </c>
      <c r="D24" s="4" t="s">
        <v>3</v>
      </c>
      <c r="E24" s="99">
        <v>1100</v>
      </c>
      <c r="F24" s="4" t="s">
        <v>5</v>
      </c>
      <c r="G24" s="4" t="s">
        <v>23</v>
      </c>
      <c r="H24" s="4" t="s">
        <v>7</v>
      </c>
      <c r="I24" s="71">
        <f t="shared" si="3"/>
        <v>1100</v>
      </c>
      <c r="L24" s="103">
        <f t="shared" si="4"/>
        <v>1.33</v>
      </c>
      <c r="M24" s="14">
        <v>1</v>
      </c>
      <c r="N24" s="14" t="s">
        <v>3</v>
      </c>
      <c r="P24" s="1"/>
      <c r="R24" s="81">
        <v>1100</v>
      </c>
      <c r="S24" s="14" t="s">
        <v>5</v>
      </c>
      <c r="T24" s="14" t="s">
        <v>23</v>
      </c>
      <c r="U24" s="39" t="s">
        <v>7</v>
      </c>
      <c r="V24" s="70">
        <f t="shared" si="5"/>
        <v>0</v>
      </c>
    </row>
    <row r="25" spans="1:22" ht="19.899999999999999" customHeight="1" thickBot="1" x14ac:dyDescent="0.3">
      <c r="A25" s="10">
        <v>220.5</v>
      </c>
      <c r="B25" s="11" t="s">
        <v>32</v>
      </c>
      <c r="C25" s="12">
        <v>1</v>
      </c>
      <c r="D25" s="13" t="s">
        <v>3</v>
      </c>
      <c r="E25" s="107">
        <v>928.77</v>
      </c>
      <c r="F25" s="13" t="s">
        <v>5</v>
      </c>
      <c r="G25" s="13" t="s">
        <v>23</v>
      </c>
      <c r="H25" s="13" t="s">
        <v>7</v>
      </c>
      <c r="I25" s="70">
        <f t="shared" si="3"/>
        <v>928.77</v>
      </c>
      <c r="J25" s="2"/>
      <c r="K25" s="2"/>
      <c r="L25" s="103">
        <f t="shared" si="4"/>
        <v>1.33</v>
      </c>
      <c r="M25" s="30">
        <v>1</v>
      </c>
      <c r="N25" s="30" t="s">
        <v>3</v>
      </c>
      <c r="P25" s="1"/>
      <c r="R25" s="79">
        <v>928.77</v>
      </c>
      <c r="S25" s="30" t="s">
        <v>5</v>
      </c>
      <c r="T25" s="30" t="s">
        <v>23</v>
      </c>
      <c r="U25" s="40" t="s">
        <v>7</v>
      </c>
      <c r="V25" s="71">
        <f t="shared" si="5"/>
        <v>0</v>
      </c>
    </row>
    <row r="26" spans="1:22" ht="19.899999999999999" customHeight="1" thickBot="1" x14ac:dyDescent="0.3">
      <c r="A26" s="6" t="s">
        <v>33</v>
      </c>
      <c r="B26" s="7" t="s">
        <v>101</v>
      </c>
      <c r="C26" s="8">
        <v>5</v>
      </c>
      <c r="D26" s="9" t="s">
        <v>3</v>
      </c>
      <c r="E26" s="108">
        <v>375</v>
      </c>
      <c r="F26" s="9" t="s">
        <v>5</v>
      </c>
      <c r="G26" s="9" t="s">
        <v>23</v>
      </c>
      <c r="H26" s="9" t="s">
        <v>7</v>
      </c>
      <c r="I26" s="71">
        <f t="shared" si="3"/>
        <v>1875</v>
      </c>
      <c r="L26" s="103">
        <f t="shared" si="4"/>
        <v>6.65</v>
      </c>
      <c r="M26" s="14">
        <v>5</v>
      </c>
      <c r="N26" s="14" t="s">
        <v>3</v>
      </c>
      <c r="P26" s="1"/>
      <c r="R26" s="93">
        <v>375</v>
      </c>
      <c r="S26" s="14" t="s">
        <v>5</v>
      </c>
      <c r="T26" s="14" t="s">
        <v>23</v>
      </c>
      <c r="U26" s="39" t="s">
        <v>7</v>
      </c>
      <c r="V26" s="70">
        <f t="shared" si="5"/>
        <v>0</v>
      </c>
    </row>
    <row r="27" spans="1:22" ht="19.899999999999999" customHeight="1" thickBot="1" x14ac:dyDescent="0.3">
      <c r="A27" s="10" t="s">
        <v>34</v>
      </c>
      <c r="B27" s="11" t="s">
        <v>102</v>
      </c>
      <c r="C27" s="12">
        <v>40</v>
      </c>
      <c r="D27" s="13" t="s">
        <v>3</v>
      </c>
      <c r="E27" s="107">
        <v>350</v>
      </c>
      <c r="F27" s="13" t="s">
        <v>5</v>
      </c>
      <c r="G27" s="13" t="s">
        <v>23</v>
      </c>
      <c r="H27" s="13" t="s">
        <v>7</v>
      </c>
      <c r="I27" s="70">
        <f t="shared" si="3"/>
        <v>14000</v>
      </c>
      <c r="J27" s="2"/>
      <c r="K27" s="2"/>
      <c r="L27" s="103">
        <f t="shared" si="4"/>
        <v>66.5</v>
      </c>
      <c r="M27" s="30">
        <v>50</v>
      </c>
      <c r="N27" s="30" t="s">
        <v>3</v>
      </c>
      <c r="P27" s="1"/>
      <c r="R27" s="79">
        <v>350</v>
      </c>
      <c r="S27" s="30" t="s">
        <v>5</v>
      </c>
      <c r="T27" s="30" t="s">
        <v>23</v>
      </c>
      <c r="U27" s="40" t="s">
        <v>7</v>
      </c>
      <c r="V27" s="71">
        <f t="shared" si="5"/>
        <v>0</v>
      </c>
    </row>
    <row r="28" spans="1:22" ht="14.45" customHeight="1" x14ac:dyDescent="0.25">
      <c r="C28" s="97"/>
      <c r="E28" s="88"/>
      <c r="L28" s="103"/>
      <c r="R28" s="74"/>
      <c r="V28" s="68"/>
    </row>
    <row r="29" spans="1:22" x14ac:dyDescent="0.25">
      <c r="A29" s="58" t="s">
        <v>0</v>
      </c>
      <c r="B29" s="58" t="s">
        <v>1</v>
      </c>
      <c r="C29" s="58" t="s">
        <v>2</v>
      </c>
      <c r="D29" s="58" t="s">
        <v>3</v>
      </c>
      <c r="E29" s="75" t="s">
        <v>4</v>
      </c>
      <c r="F29" s="58" t="s">
        <v>5</v>
      </c>
      <c r="G29" s="58" t="s">
        <v>6</v>
      </c>
      <c r="H29" s="58" t="s">
        <v>7</v>
      </c>
      <c r="I29" s="69" t="s">
        <v>8</v>
      </c>
      <c r="L29" s="103" t="e">
        <f t="shared" si="1"/>
        <v>#VALUE!</v>
      </c>
      <c r="M29" s="58" t="s">
        <v>2</v>
      </c>
      <c r="N29" s="58" t="s">
        <v>3</v>
      </c>
      <c r="P29" s="59"/>
      <c r="R29" s="75" t="s">
        <v>4</v>
      </c>
      <c r="S29" s="58" t="s">
        <v>5</v>
      </c>
      <c r="T29" s="58" t="s">
        <v>6</v>
      </c>
      <c r="U29" s="58" t="s">
        <v>7</v>
      </c>
      <c r="V29" s="69" t="s">
        <v>8</v>
      </c>
    </row>
    <row r="30" spans="1:22" ht="15.75" thickBot="1" x14ac:dyDescent="0.3">
      <c r="C30" s="97"/>
      <c r="E30" s="88"/>
      <c r="L30" s="103">
        <f t="shared" si="1"/>
        <v>0</v>
      </c>
      <c r="R30" s="74"/>
      <c r="V30" s="68"/>
    </row>
    <row r="31" spans="1:22" ht="19.899999999999999" customHeight="1" thickBot="1" x14ac:dyDescent="0.3">
      <c r="A31" s="34">
        <v>220.8</v>
      </c>
      <c r="B31" s="18" t="s">
        <v>35</v>
      </c>
      <c r="C31" s="14">
        <v>1</v>
      </c>
      <c r="D31" s="14" t="s">
        <v>3</v>
      </c>
      <c r="E31" s="81">
        <v>750</v>
      </c>
      <c r="F31" s="14" t="s">
        <v>5</v>
      </c>
      <c r="G31" s="14" t="s">
        <v>23</v>
      </c>
      <c r="H31" s="39" t="s">
        <v>7</v>
      </c>
      <c r="I31" s="70">
        <f t="shared" ref="I31:I38" si="6">C31*E31</f>
        <v>750</v>
      </c>
      <c r="L31" s="103">
        <f t="shared" si="1"/>
        <v>1.33</v>
      </c>
      <c r="M31" s="41">
        <v>1</v>
      </c>
      <c r="N31" s="41" t="s">
        <v>3</v>
      </c>
      <c r="P31" s="1"/>
      <c r="R31" s="84">
        <v>750</v>
      </c>
      <c r="S31" s="41" t="s">
        <v>5</v>
      </c>
      <c r="T31" s="41" t="s">
        <v>23</v>
      </c>
      <c r="U31" s="43" t="s">
        <v>7</v>
      </c>
      <c r="V31" s="70">
        <f t="shared" ref="V31:V38" si="7">P31*R31</f>
        <v>0</v>
      </c>
    </row>
    <row r="32" spans="1:22" ht="19.899999999999999" customHeight="1" thickBot="1" x14ac:dyDescent="0.3">
      <c r="A32" s="53">
        <v>221</v>
      </c>
      <c r="B32" s="3" t="s">
        <v>36</v>
      </c>
      <c r="C32" s="30">
        <v>10</v>
      </c>
      <c r="D32" s="30" t="s">
        <v>3</v>
      </c>
      <c r="E32" s="79">
        <v>750</v>
      </c>
      <c r="F32" s="30" t="s">
        <v>5</v>
      </c>
      <c r="G32" s="30" t="s">
        <v>23</v>
      </c>
      <c r="H32" s="40" t="s">
        <v>7</v>
      </c>
      <c r="I32" s="71">
        <f t="shared" si="6"/>
        <v>7500</v>
      </c>
      <c r="J32" s="2"/>
      <c r="K32" s="2"/>
      <c r="L32" s="103">
        <f t="shared" si="1"/>
        <v>13.3</v>
      </c>
      <c r="M32" s="30">
        <v>10</v>
      </c>
      <c r="N32" s="30" t="s">
        <v>3</v>
      </c>
      <c r="P32" s="1"/>
      <c r="R32" s="79">
        <v>750</v>
      </c>
      <c r="S32" s="30" t="s">
        <v>5</v>
      </c>
      <c r="T32" s="30" t="s">
        <v>23</v>
      </c>
      <c r="U32" s="40" t="s">
        <v>7</v>
      </c>
      <c r="V32" s="71">
        <f t="shared" si="7"/>
        <v>0</v>
      </c>
    </row>
    <row r="33" spans="1:22" ht="19.899999999999999" customHeight="1" thickBot="1" x14ac:dyDescent="0.3">
      <c r="A33" s="34">
        <v>222</v>
      </c>
      <c r="B33" s="18" t="s">
        <v>37</v>
      </c>
      <c r="C33" s="14">
        <v>10</v>
      </c>
      <c r="D33" s="14" t="s">
        <v>3</v>
      </c>
      <c r="E33" s="81">
        <v>750</v>
      </c>
      <c r="F33" s="14" t="s">
        <v>5</v>
      </c>
      <c r="G33" s="14" t="s">
        <v>23</v>
      </c>
      <c r="H33" s="39" t="s">
        <v>7</v>
      </c>
      <c r="I33" s="70">
        <f t="shared" si="6"/>
        <v>7500</v>
      </c>
      <c r="L33" s="103">
        <f t="shared" si="1"/>
        <v>13.3</v>
      </c>
      <c r="M33" s="14">
        <v>10</v>
      </c>
      <c r="N33" s="14" t="s">
        <v>3</v>
      </c>
      <c r="P33" s="1"/>
      <c r="R33" s="81">
        <v>750</v>
      </c>
      <c r="S33" s="14" t="s">
        <v>5</v>
      </c>
      <c r="T33" s="14" t="s">
        <v>23</v>
      </c>
      <c r="U33" s="39" t="s">
        <v>7</v>
      </c>
      <c r="V33" s="70">
        <f t="shared" si="7"/>
        <v>0</v>
      </c>
    </row>
    <row r="34" spans="1:22" ht="19.899999999999999" customHeight="1" thickBot="1" x14ac:dyDescent="0.3">
      <c r="A34" s="53">
        <v>222.1</v>
      </c>
      <c r="B34" s="3" t="s">
        <v>38</v>
      </c>
      <c r="C34" s="30">
        <v>5</v>
      </c>
      <c r="D34" s="30" t="s">
        <v>3</v>
      </c>
      <c r="E34" s="79">
        <v>750</v>
      </c>
      <c r="F34" s="30" t="s">
        <v>5</v>
      </c>
      <c r="G34" s="30" t="s">
        <v>23</v>
      </c>
      <c r="H34" s="40" t="s">
        <v>7</v>
      </c>
      <c r="I34" s="71">
        <f t="shared" si="6"/>
        <v>3750</v>
      </c>
      <c r="J34" s="2"/>
      <c r="K34" s="2"/>
      <c r="L34" s="103">
        <f t="shared" si="1"/>
        <v>6.65</v>
      </c>
      <c r="M34" s="30">
        <v>5</v>
      </c>
      <c r="N34" s="30" t="s">
        <v>3</v>
      </c>
      <c r="P34" s="1"/>
      <c r="R34" s="79">
        <v>750</v>
      </c>
      <c r="S34" s="30" t="s">
        <v>5</v>
      </c>
      <c r="T34" s="30" t="s">
        <v>23</v>
      </c>
      <c r="U34" s="40" t="s">
        <v>7</v>
      </c>
      <c r="V34" s="71">
        <f t="shared" si="7"/>
        <v>0</v>
      </c>
    </row>
    <row r="35" spans="1:22" ht="19.899999999999999" customHeight="1" thickBot="1" x14ac:dyDescent="0.3">
      <c r="A35" s="34">
        <v>223</v>
      </c>
      <c r="B35" s="18" t="s">
        <v>39</v>
      </c>
      <c r="C35" s="14">
        <v>40</v>
      </c>
      <c r="D35" s="14" t="s">
        <v>3</v>
      </c>
      <c r="E35" s="111">
        <v>250</v>
      </c>
      <c r="F35" s="14" t="s">
        <v>5</v>
      </c>
      <c r="G35" s="14" t="s">
        <v>23</v>
      </c>
      <c r="H35" s="39" t="s">
        <v>7</v>
      </c>
      <c r="I35" s="70">
        <f t="shared" si="6"/>
        <v>10000</v>
      </c>
      <c r="L35" s="103">
        <f t="shared" si="1"/>
        <v>66.5</v>
      </c>
      <c r="M35" s="14">
        <v>50</v>
      </c>
      <c r="N35" s="14" t="s">
        <v>3</v>
      </c>
      <c r="P35" s="1"/>
      <c r="R35" s="93">
        <v>250</v>
      </c>
      <c r="S35" s="14" t="s">
        <v>5</v>
      </c>
      <c r="T35" s="14" t="s">
        <v>23</v>
      </c>
      <c r="U35" s="39" t="s">
        <v>7</v>
      </c>
      <c r="V35" s="70">
        <f t="shared" si="7"/>
        <v>0</v>
      </c>
    </row>
    <row r="36" spans="1:22" ht="19.899999999999999" customHeight="1" thickBot="1" x14ac:dyDescent="0.3">
      <c r="A36" s="53">
        <v>238.12</v>
      </c>
      <c r="B36" s="3" t="s">
        <v>40</v>
      </c>
      <c r="C36" s="30">
        <v>20</v>
      </c>
      <c r="D36" s="30" t="s">
        <v>3</v>
      </c>
      <c r="E36" s="95">
        <v>125</v>
      </c>
      <c r="F36" s="30" t="s">
        <v>5</v>
      </c>
      <c r="G36" s="30" t="s">
        <v>41</v>
      </c>
      <c r="H36" s="40" t="s">
        <v>7</v>
      </c>
      <c r="I36" s="71">
        <f t="shared" si="6"/>
        <v>2500</v>
      </c>
      <c r="J36" s="2"/>
      <c r="K36" s="2"/>
      <c r="L36" s="103">
        <f t="shared" si="1"/>
        <v>26.6</v>
      </c>
      <c r="M36" s="30">
        <v>20</v>
      </c>
      <c r="N36" s="30" t="s">
        <v>3</v>
      </c>
      <c r="P36" s="1"/>
      <c r="R36" s="95">
        <v>125</v>
      </c>
      <c r="S36" s="30" t="s">
        <v>5</v>
      </c>
      <c r="T36" s="30" t="s">
        <v>41</v>
      </c>
      <c r="U36" s="40" t="s">
        <v>7</v>
      </c>
      <c r="V36" s="71">
        <f t="shared" si="7"/>
        <v>0</v>
      </c>
    </row>
    <row r="37" spans="1:22" ht="19.899999999999999" customHeight="1" thickBot="1" x14ac:dyDescent="0.3">
      <c r="A37" s="34">
        <v>244.12</v>
      </c>
      <c r="B37" s="18" t="s">
        <v>42</v>
      </c>
      <c r="C37" s="14">
        <v>20</v>
      </c>
      <c r="D37" s="14" t="s">
        <v>3</v>
      </c>
      <c r="E37" s="111">
        <v>75</v>
      </c>
      <c r="F37" s="14" t="s">
        <v>5</v>
      </c>
      <c r="G37" s="14" t="s">
        <v>41</v>
      </c>
      <c r="H37" s="14" t="s">
        <v>7</v>
      </c>
      <c r="I37" s="70">
        <f t="shared" si="6"/>
        <v>1500</v>
      </c>
      <c r="J37" s="2"/>
      <c r="K37" s="2"/>
      <c r="L37" s="103">
        <f t="shared" si="1"/>
        <v>26.6</v>
      </c>
      <c r="M37" s="14">
        <v>20</v>
      </c>
      <c r="N37" s="14" t="s">
        <v>3</v>
      </c>
      <c r="P37" s="1"/>
      <c r="R37" s="93">
        <v>75</v>
      </c>
      <c r="S37" s="14" t="s">
        <v>5</v>
      </c>
      <c r="T37" s="14" t="s">
        <v>41</v>
      </c>
      <c r="U37" s="14" t="s">
        <v>7</v>
      </c>
      <c r="V37" s="70">
        <f t="shared" si="7"/>
        <v>0</v>
      </c>
    </row>
    <row r="38" spans="1:22" ht="19.899999999999999" customHeight="1" thickBot="1" x14ac:dyDescent="0.3">
      <c r="A38" s="53">
        <v>252.12</v>
      </c>
      <c r="B38" s="3" t="s">
        <v>43</v>
      </c>
      <c r="C38" s="30">
        <v>20</v>
      </c>
      <c r="D38" s="30" t="s">
        <v>3</v>
      </c>
      <c r="E38" s="79">
        <v>50</v>
      </c>
      <c r="F38" s="30" t="s">
        <v>5</v>
      </c>
      <c r="G38" s="30" t="s">
        <v>41</v>
      </c>
      <c r="H38" s="40" t="s">
        <v>7</v>
      </c>
      <c r="I38" s="71">
        <f t="shared" si="6"/>
        <v>1000</v>
      </c>
      <c r="J38" s="2"/>
      <c r="K38" s="2"/>
      <c r="L38" s="103">
        <f t="shared" si="1"/>
        <v>26.6</v>
      </c>
      <c r="M38" s="30">
        <v>20</v>
      </c>
      <c r="N38" s="30" t="s">
        <v>3</v>
      </c>
      <c r="P38" s="1"/>
      <c r="R38" s="79">
        <v>50</v>
      </c>
      <c r="S38" s="30" t="s">
        <v>5</v>
      </c>
      <c r="T38" s="30" t="s">
        <v>41</v>
      </c>
      <c r="U38" s="40" t="s">
        <v>7</v>
      </c>
      <c r="V38" s="71">
        <f t="shared" si="7"/>
        <v>0</v>
      </c>
    </row>
    <row r="39" spans="1:22" ht="19.899999999999999" customHeight="1" thickBot="1" x14ac:dyDescent="0.3">
      <c r="A39" s="34">
        <v>258</v>
      </c>
      <c r="B39" s="18" t="s">
        <v>44</v>
      </c>
      <c r="C39" s="14">
        <v>7</v>
      </c>
      <c r="D39" s="14" t="s">
        <v>3</v>
      </c>
      <c r="E39" s="81">
        <v>75</v>
      </c>
      <c r="F39" s="14" t="s">
        <v>5</v>
      </c>
      <c r="G39" s="14" t="s">
        <v>13</v>
      </c>
      <c r="H39" s="14" t="s">
        <v>7</v>
      </c>
      <c r="I39" s="70">
        <f t="shared" ref="I39:I53" si="8">C39*E39</f>
        <v>525</v>
      </c>
      <c r="J39" s="2"/>
      <c r="K39" s="2"/>
      <c r="L39" s="103">
        <f t="shared" ref="L39:L53" si="9">M39*1.33</f>
        <v>9.31</v>
      </c>
      <c r="M39" s="14">
        <v>7</v>
      </c>
      <c r="N39" s="14" t="s">
        <v>3</v>
      </c>
      <c r="P39" s="1"/>
      <c r="R39" s="81">
        <v>75</v>
      </c>
      <c r="S39" s="14" t="s">
        <v>5</v>
      </c>
      <c r="T39" s="14" t="s">
        <v>13</v>
      </c>
      <c r="U39" s="14" t="s">
        <v>7</v>
      </c>
      <c r="V39" s="70">
        <f t="shared" ref="V39:V53" si="10">P39*R39</f>
        <v>0</v>
      </c>
    </row>
    <row r="40" spans="1:22" ht="19.899999999999999" customHeight="1" thickBot="1" x14ac:dyDescent="0.3">
      <c r="A40" s="52">
        <v>269.06</v>
      </c>
      <c r="B40" s="36" t="s">
        <v>45</v>
      </c>
      <c r="C40" s="37">
        <v>150</v>
      </c>
      <c r="D40" s="37" t="s">
        <v>3</v>
      </c>
      <c r="E40" s="110">
        <v>35</v>
      </c>
      <c r="F40" s="37" t="s">
        <v>5</v>
      </c>
      <c r="G40" s="37" t="s">
        <v>41</v>
      </c>
      <c r="H40" s="37" t="s">
        <v>7</v>
      </c>
      <c r="I40" s="71">
        <f t="shared" si="8"/>
        <v>5250</v>
      </c>
      <c r="J40" s="2"/>
      <c r="K40" s="2"/>
      <c r="L40" s="103">
        <f t="shared" si="9"/>
        <v>199.5</v>
      </c>
      <c r="M40" s="37">
        <v>150</v>
      </c>
      <c r="N40" s="37" t="s">
        <v>3</v>
      </c>
      <c r="P40" s="1"/>
      <c r="R40" s="92">
        <v>35</v>
      </c>
      <c r="S40" s="37" t="s">
        <v>5</v>
      </c>
      <c r="T40" s="37" t="s">
        <v>41</v>
      </c>
      <c r="U40" s="37" t="s">
        <v>7</v>
      </c>
      <c r="V40" s="71">
        <f t="shared" si="10"/>
        <v>0</v>
      </c>
    </row>
    <row r="41" spans="1:22" ht="19.899999999999999" customHeight="1" thickBot="1" x14ac:dyDescent="0.3">
      <c r="A41" s="34">
        <v>269.08</v>
      </c>
      <c r="B41" s="18" t="s">
        <v>46</v>
      </c>
      <c r="C41" s="14">
        <v>50</v>
      </c>
      <c r="D41" s="14" t="s">
        <v>3</v>
      </c>
      <c r="E41" s="111">
        <v>40</v>
      </c>
      <c r="F41" s="14" t="s">
        <v>5</v>
      </c>
      <c r="G41" s="14" t="s">
        <v>41</v>
      </c>
      <c r="H41" s="14" t="s">
        <v>7</v>
      </c>
      <c r="I41" s="70">
        <f t="shared" si="8"/>
        <v>2000</v>
      </c>
      <c r="J41" s="2"/>
      <c r="K41" s="2"/>
      <c r="L41" s="103">
        <f t="shared" si="9"/>
        <v>66.5</v>
      </c>
      <c r="M41" s="14">
        <v>50</v>
      </c>
      <c r="N41" s="14" t="s">
        <v>3</v>
      </c>
      <c r="P41" s="1"/>
      <c r="R41" s="93">
        <v>40</v>
      </c>
      <c r="S41" s="14" t="s">
        <v>5</v>
      </c>
      <c r="T41" s="14" t="s">
        <v>41</v>
      </c>
      <c r="U41" s="14" t="s">
        <v>7</v>
      </c>
      <c r="V41" s="70">
        <f t="shared" si="10"/>
        <v>0</v>
      </c>
    </row>
    <row r="42" spans="1:22" ht="20.45" customHeight="1" thickBot="1" x14ac:dyDescent="0.3">
      <c r="A42" s="52">
        <v>357</v>
      </c>
      <c r="B42" s="36" t="s">
        <v>47</v>
      </c>
      <c r="C42" s="37">
        <v>45</v>
      </c>
      <c r="D42" s="37" t="s">
        <v>3</v>
      </c>
      <c r="E42" s="110">
        <v>225</v>
      </c>
      <c r="F42" s="37" t="s">
        <v>5</v>
      </c>
      <c r="G42" s="37" t="s">
        <v>23</v>
      </c>
      <c r="H42" s="37" t="s">
        <v>7</v>
      </c>
      <c r="I42" s="71">
        <f t="shared" si="8"/>
        <v>10125</v>
      </c>
      <c r="J42" s="2"/>
      <c r="K42" s="2"/>
      <c r="L42" s="103">
        <f t="shared" si="9"/>
        <v>66.5</v>
      </c>
      <c r="M42" s="37">
        <v>50</v>
      </c>
      <c r="N42" s="37" t="s">
        <v>3</v>
      </c>
      <c r="P42" s="1"/>
      <c r="R42" s="92">
        <v>225</v>
      </c>
      <c r="S42" s="37" t="s">
        <v>5</v>
      </c>
      <c r="T42" s="37" t="s">
        <v>23</v>
      </c>
      <c r="U42" s="37" t="s">
        <v>7</v>
      </c>
      <c r="V42" s="71">
        <f t="shared" si="10"/>
        <v>0</v>
      </c>
    </row>
    <row r="43" spans="1:22" ht="19.899999999999999" customHeight="1" thickBot="1" x14ac:dyDescent="0.3">
      <c r="A43" s="34">
        <v>358.1</v>
      </c>
      <c r="B43" s="18" t="s">
        <v>48</v>
      </c>
      <c r="C43" s="14">
        <v>20</v>
      </c>
      <c r="D43" s="14" t="s">
        <v>3</v>
      </c>
      <c r="E43" s="111">
        <v>225</v>
      </c>
      <c r="F43" s="14" t="s">
        <v>5</v>
      </c>
      <c r="G43" s="14" t="s">
        <v>23</v>
      </c>
      <c r="H43" s="14" t="s">
        <v>7</v>
      </c>
      <c r="I43" s="70">
        <f t="shared" si="8"/>
        <v>4500</v>
      </c>
      <c r="J43" s="2"/>
      <c r="K43" s="2"/>
      <c r="L43" s="103">
        <f t="shared" si="9"/>
        <v>33.25</v>
      </c>
      <c r="M43" s="14">
        <v>25</v>
      </c>
      <c r="N43" s="14" t="s">
        <v>3</v>
      </c>
      <c r="P43" s="1"/>
      <c r="R43" s="93">
        <v>225</v>
      </c>
      <c r="S43" s="14" t="s">
        <v>5</v>
      </c>
      <c r="T43" s="14" t="s">
        <v>23</v>
      </c>
      <c r="U43" s="14" t="s">
        <v>7</v>
      </c>
      <c r="V43" s="70">
        <f t="shared" si="10"/>
        <v>0</v>
      </c>
    </row>
    <row r="44" spans="1:22" ht="19.899999999999999" customHeight="1" thickBot="1" x14ac:dyDescent="0.3">
      <c r="A44" s="55">
        <v>358.2</v>
      </c>
      <c r="B44" s="44" t="s">
        <v>49</v>
      </c>
      <c r="C44" s="45">
        <v>45</v>
      </c>
      <c r="D44" s="45" t="s">
        <v>3</v>
      </c>
      <c r="E44" s="112">
        <v>225</v>
      </c>
      <c r="F44" s="45" t="s">
        <v>5</v>
      </c>
      <c r="G44" s="45" t="s">
        <v>23</v>
      </c>
      <c r="H44" s="45" t="s">
        <v>7</v>
      </c>
      <c r="I44" s="71">
        <f t="shared" si="8"/>
        <v>10125</v>
      </c>
      <c r="L44" s="103">
        <f t="shared" si="9"/>
        <v>66.5</v>
      </c>
      <c r="M44" s="45">
        <v>50</v>
      </c>
      <c r="N44" s="45" t="s">
        <v>3</v>
      </c>
      <c r="P44" s="1"/>
      <c r="R44" s="96">
        <v>225</v>
      </c>
      <c r="S44" s="45" t="s">
        <v>5</v>
      </c>
      <c r="T44" s="45" t="s">
        <v>23</v>
      </c>
      <c r="U44" s="45" t="s">
        <v>7</v>
      </c>
      <c r="V44" s="71">
        <f t="shared" si="10"/>
        <v>0</v>
      </c>
    </row>
    <row r="45" spans="1:22" ht="19.899999999999999" customHeight="1" thickBot="1" x14ac:dyDescent="0.3">
      <c r="A45" s="34">
        <v>381</v>
      </c>
      <c r="B45" s="18" t="s">
        <v>50</v>
      </c>
      <c r="C45" s="14">
        <v>50</v>
      </c>
      <c r="D45" s="14" t="s">
        <v>3</v>
      </c>
      <c r="E45" s="81">
        <v>150</v>
      </c>
      <c r="F45" s="14" t="s">
        <v>5</v>
      </c>
      <c r="G45" s="14" t="s">
        <v>23</v>
      </c>
      <c r="H45" s="14" t="s">
        <v>7</v>
      </c>
      <c r="I45" s="70">
        <f t="shared" si="8"/>
        <v>7500</v>
      </c>
      <c r="J45" s="2"/>
      <c r="K45" s="2"/>
      <c r="L45" s="103">
        <f t="shared" si="9"/>
        <v>66.5</v>
      </c>
      <c r="M45" s="14">
        <v>50</v>
      </c>
      <c r="N45" s="14" t="s">
        <v>3</v>
      </c>
      <c r="P45" s="1"/>
      <c r="R45" s="81">
        <v>225</v>
      </c>
      <c r="S45" s="14" t="s">
        <v>5</v>
      </c>
      <c r="T45" s="14" t="s">
        <v>23</v>
      </c>
      <c r="U45" s="14" t="s">
        <v>7</v>
      </c>
      <c r="V45" s="70">
        <f t="shared" si="10"/>
        <v>0</v>
      </c>
    </row>
    <row r="46" spans="1:22" ht="19.899999999999999" customHeight="1" thickBot="1" x14ac:dyDescent="0.3">
      <c r="A46" s="55">
        <v>381.3</v>
      </c>
      <c r="B46" s="44" t="s">
        <v>51</v>
      </c>
      <c r="C46" s="45">
        <v>55</v>
      </c>
      <c r="D46" s="45" t="s">
        <v>3</v>
      </c>
      <c r="E46" s="85">
        <v>150</v>
      </c>
      <c r="F46" s="45" t="s">
        <v>5</v>
      </c>
      <c r="G46" s="45" t="s">
        <v>23</v>
      </c>
      <c r="H46" s="45" t="s">
        <v>7</v>
      </c>
      <c r="I46" s="71">
        <f t="shared" si="8"/>
        <v>8250</v>
      </c>
      <c r="J46" s="2"/>
      <c r="K46" s="2"/>
      <c r="L46" s="103">
        <f t="shared" si="9"/>
        <v>79.800000000000011</v>
      </c>
      <c r="M46" s="45">
        <v>60</v>
      </c>
      <c r="N46" s="45" t="s">
        <v>3</v>
      </c>
      <c r="P46" s="1"/>
      <c r="R46" s="85">
        <v>225</v>
      </c>
      <c r="S46" s="45" t="s">
        <v>5</v>
      </c>
      <c r="T46" s="45" t="s">
        <v>23</v>
      </c>
      <c r="U46" s="45" t="s">
        <v>7</v>
      </c>
      <c r="V46" s="71">
        <f t="shared" si="10"/>
        <v>0</v>
      </c>
    </row>
    <row r="47" spans="1:22" ht="19.899999999999999" customHeight="1" thickBot="1" x14ac:dyDescent="0.3">
      <c r="A47" s="34">
        <v>402</v>
      </c>
      <c r="B47" s="18" t="s">
        <v>52</v>
      </c>
      <c r="C47" s="14">
        <v>50</v>
      </c>
      <c r="D47" s="14" t="s">
        <v>3</v>
      </c>
      <c r="E47" s="81">
        <v>75</v>
      </c>
      <c r="F47" s="14" t="s">
        <v>5</v>
      </c>
      <c r="G47" s="14" t="s">
        <v>10</v>
      </c>
      <c r="H47" s="14" t="s">
        <v>7</v>
      </c>
      <c r="I47" s="70">
        <f t="shared" si="8"/>
        <v>3750</v>
      </c>
      <c r="J47" s="2"/>
      <c r="K47" s="2"/>
      <c r="L47" s="103">
        <f t="shared" si="9"/>
        <v>66.5</v>
      </c>
      <c r="M47" s="14">
        <v>50</v>
      </c>
      <c r="N47" s="14" t="s">
        <v>3</v>
      </c>
      <c r="P47" s="1"/>
      <c r="R47" s="81">
        <v>75</v>
      </c>
      <c r="S47" s="14" t="s">
        <v>5</v>
      </c>
      <c r="T47" s="14" t="s">
        <v>10</v>
      </c>
      <c r="U47" s="14" t="s">
        <v>7</v>
      </c>
      <c r="V47" s="70">
        <f t="shared" si="10"/>
        <v>0</v>
      </c>
    </row>
    <row r="48" spans="1:22" ht="19.899999999999999" customHeight="1" thickBot="1" x14ac:dyDescent="0.3">
      <c r="A48" s="53">
        <v>402.12</v>
      </c>
      <c r="B48" s="3" t="s">
        <v>53</v>
      </c>
      <c r="C48" s="30">
        <v>25</v>
      </c>
      <c r="D48" s="30" t="s">
        <v>3</v>
      </c>
      <c r="E48" s="83">
        <v>70</v>
      </c>
      <c r="F48" s="30" t="s">
        <v>5</v>
      </c>
      <c r="G48" s="30" t="s">
        <v>10</v>
      </c>
      <c r="H48" s="40" t="s">
        <v>7</v>
      </c>
      <c r="I48" s="71">
        <f t="shared" si="8"/>
        <v>1750</v>
      </c>
      <c r="J48" s="2"/>
      <c r="K48" s="2"/>
      <c r="L48" s="103">
        <f t="shared" si="9"/>
        <v>33.25</v>
      </c>
      <c r="M48" s="30">
        <v>25</v>
      </c>
      <c r="N48" s="30" t="s">
        <v>3</v>
      </c>
      <c r="P48" s="1"/>
      <c r="R48" s="83">
        <v>70</v>
      </c>
      <c r="S48" s="30" t="s">
        <v>5</v>
      </c>
      <c r="T48" s="30" t="s">
        <v>10</v>
      </c>
      <c r="U48" s="40" t="s">
        <v>7</v>
      </c>
      <c r="V48" s="71">
        <f t="shared" si="10"/>
        <v>0</v>
      </c>
    </row>
    <row r="49" spans="1:24" ht="19.899999999999999" customHeight="1" thickBot="1" x14ac:dyDescent="0.3">
      <c r="A49" s="34">
        <v>403</v>
      </c>
      <c r="B49" s="18" t="s">
        <v>54</v>
      </c>
      <c r="C49" s="14">
        <v>0</v>
      </c>
      <c r="D49" s="14" t="s">
        <v>3</v>
      </c>
      <c r="E49" s="111">
        <v>12</v>
      </c>
      <c r="F49" s="14" t="s">
        <v>5</v>
      </c>
      <c r="G49" s="14" t="s">
        <v>13</v>
      </c>
      <c r="H49" s="46"/>
      <c r="I49" s="70">
        <f t="shared" si="8"/>
        <v>0</v>
      </c>
      <c r="J49" s="2"/>
      <c r="K49" s="2"/>
      <c r="L49" s="103">
        <f t="shared" si="9"/>
        <v>0</v>
      </c>
      <c r="M49" s="14">
        <v>0</v>
      </c>
      <c r="N49" s="14" t="s">
        <v>3</v>
      </c>
      <c r="P49" s="1"/>
      <c r="R49" s="93">
        <v>12</v>
      </c>
      <c r="S49" s="14" t="s">
        <v>5</v>
      </c>
      <c r="T49" s="14" t="s">
        <v>13</v>
      </c>
      <c r="U49" s="46"/>
      <c r="V49" s="102">
        <f t="shared" si="10"/>
        <v>0</v>
      </c>
    </row>
    <row r="50" spans="1:24" ht="19.899999999999999" customHeight="1" thickBot="1" x14ac:dyDescent="0.3">
      <c r="A50" s="53">
        <v>403.1</v>
      </c>
      <c r="B50" s="3" t="s">
        <v>55</v>
      </c>
      <c r="C50" s="30">
        <v>50</v>
      </c>
      <c r="D50" s="30" t="s">
        <v>3</v>
      </c>
      <c r="E50" s="79">
        <v>23</v>
      </c>
      <c r="F50" s="30" t="s">
        <v>5</v>
      </c>
      <c r="G50" s="30" t="s">
        <v>56</v>
      </c>
      <c r="H50" s="30" t="s">
        <v>7</v>
      </c>
      <c r="I50" s="71">
        <f t="shared" si="8"/>
        <v>1150</v>
      </c>
      <c r="J50" s="2"/>
      <c r="K50" s="2"/>
      <c r="L50" s="103">
        <f t="shared" si="9"/>
        <v>66.5</v>
      </c>
      <c r="M50" s="30">
        <v>50</v>
      </c>
      <c r="N50" s="30" t="s">
        <v>3</v>
      </c>
      <c r="P50" s="1"/>
      <c r="R50" s="79">
        <v>23</v>
      </c>
      <c r="S50" s="30" t="s">
        <v>5</v>
      </c>
      <c r="T50" s="30" t="s">
        <v>56</v>
      </c>
      <c r="U50" s="30" t="s">
        <v>7</v>
      </c>
      <c r="V50" s="71">
        <f t="shared" si="10"/>
        <v>0</v>
      </c>
    </row>
    <row r="51" spans="1:24" ht="19.899999999999999" customHeight="1" thickBot="1" x14ac:dyDescent="0.3">
      <c r="A51" s="34">
        <v>420</v>
      </c>
      <c r="B51" s="18" t="s">
        <v>57</v>
      </c>
      <c r="C51" s="14">
        <v>100</v>
      </c>
      <c r="D51" s="14" t="s">
        <v>3</v>
      </c>
      <c r="E51" s="111">
        <v>100</v>
      </c>
      <c r="F51" s="14" t="s">
        <v>5</v>
      </c>
      <c r="G51" s="14" t="s">
        <v>56</v>
      </c>
      <c r="H51" s="14"/>
      <c r="I51" s="70">
        <f t="shared" si="8"/>
        <v>10000</v>
      </c>
      <c r="J51" s="2"/>
      <c r="K51" s="2"/>
      <c r="L51" s="103">
        <f t="shared" si="9"/>
        <v>133</v>
      </c>
      <c r="M51" s="14">
        <v>100</v>
      </c>
      <c r="N51" s="14" t="s">
        <v>3</v>
      </c>
      <c r="P51" s="1"/>
      <c r="R51" s="81">
        <v>100</v>
      </c>
      <c r="S51" s="14" t="s">
        <v>5</v>
      </c>
      <c r="T51" s="14" t="s">
        <v>56</v>
      </c>
      <c r="U51" s="19"/>
      <c r="V51" s="102">
        <f t="shared" si="10"/>
        <v>0</v>
      </c>
    </row>
    <row r="52" spans="1:24" ht="19.899999999999999" customHeight="1" thickBot="1" x14ac:dyDescent="0.3">
      <c r="A52" s="52">
        <v>440</v>
      </c>
      <c r="B52" s="36" t="s">
        <v>58</v>
      </c>
      <c r="C52" s="37">
        <v>27</v>
      </c>
      <c r="D52" s="37" t="s">
        <v>3</v>
      </c>
      <c r="E52" s="110">
        <v>0.41</v>
      </c>
      <c r="F52" s="37" t="s">
        <v>5</v>
      </c>
      <c r="G52" s="37" t="s">
        <v>59</v>
      </c>
      <c r="H52" s="37" t="s">
        <v>7</v>
      </c>
      <c r="I52" s="71">
        <f t="shared" si="8"/>
        <v>11.069999999999999</v>
      </c>
      <c r="J52" s="2"/>
      <c r="K52" s="2"/>
      <c r="L52" s="103">
        <f t="shared" si="9"/>
        <v>35.910000000000004</v>
      </c>
      <c r="M52" s="30">
        <v>27</v>
      </c>
      <c r="N52" s="30" t="s">
        <v>3</v>
      </c>
      <c r="P52" s="1"/>
      <c r="R52" s="79">
        <v>0.41</v>
      </c>
      <c r="S52" s="30" t="s">
        <v>5</v>
      </c>
      <c r="T52" s="30" t="s">
        <v>59</v>
      </c>
      <c r="U52" s="30" t="s">
        <v>7</v>
      </c>
      <c r="V52" s="71">
        <f t="shared" si="10"/>
        <v>0</v>
      </c>
    </row>
    <row r="53" spans="1:24" ht="19.899999999999999" customHeight="1" thickBot="1" x14ac:dyDescent="0.3">
      <c r="A53" s="34">
        <v>443</v>
      </c>
      <c r="B53" s="18" t="s">
        <v>61</v>
      </c>
      <c r="C53" s="14">
        <v>1</v>
      </c>
      <c r="D53" s="14" t="s">
        <v>3</v>
      </c>
      <c r="E53" s="111">
        <v>62.93</v>
      </c>
      <c r="F53" s="14" t="s">
        <v>5</v>
      </c>
      <c r="G53" s="14" t="s">
        <v>62</v>
      </c>
      <c r="H53" s="14" t="s">
        <v>7</v>
      </c>
      <c r="I53" s="70">
        <f t="shared" si="8"/>
        <v>62.93</v>
      </c>
      <c r="J53" s="2"/>
      <c r="K53" s="2"/>
      <c r="L53" s="103">
        <f t="shared" si="9"/>
        <v>1.33</v>
      </c>
      <c r="M53" s="37">
        <v>1</v>
      </c>
      <c r="N53" s="30" t="s">
        <v>3</v>
      </c>
      <c r="P53" s="1"/>
      <c r="R53" s="79">
        <v>62.93</v>
      </c>
      <c r="S53" s="30" t="s">
        <v>5</v>
      </c>
      <c r="T53" s="30" t="s">
        <v>62</v>
      </c>
      <c r="U53" s="35" t="s">
        <v>7</v>
      </c>
      <c r="V53" s="71">
        <f t="shared" si="10"/>
        <v>0</v>
      </c>
    </row>
    <row r="55" spans="1:24" x14ac:dyDescent="0.25">
      <c r="L55" s="103"/>
      <c r="R55" s="74"/>
      <c r="V55" s="68"/>
    </row>
    <row r="56" spans="1:24" x14ac:dyDescent="0.25">
      <c r="A56" s="58"/>
      <c r="B56" s="58"/>
      <c r="C56" s="58"/>
      <c r="D56" s="58"/>
      <c r="E56" s="75"/>
      <c r="F56" s="58"/>
      <c r="G56" s="58"/>
      <c r="H56" s="58"/>
      <c r="I56" s="69"/>
      <c r="L56" s="103"/>
      <c r="R56" s="74"/>
      <c r="V56" s="68"/>
    </row>
    <row r="57" spans="1:24" x14ac:dyDescent="0.25">
      <c r="A57" s="58" t="s">
        <v>0</v>
      </c>
      <c r="B57" s="58" t="s">
        <v>1</v>
      </c>
      <c r="C57" s="58" t="s">
        <v>2</v>
      </c>
      <c r="D57" s="58" t="s">
        <v>3</v>
      </c>
      <c r="E57" s="75" t="s">
        <v>4</v>
      </c>
      <c r="F57" s="58" t="s">
        <v>5</v>
      </c>
      <c r="G57" s="58" t="s">
        <v>6</v>
      </c>
      <c r="H57" s="58" t="s">
        <v>7</v>
      </c>
      <c r="I57" s="69" t="s">
        <v>8</v>
      </c>
      <c r="L57" s="103" t="e">
        <f t="shared" si="1"/>
        <v>#VALUE!</v>
      </c>
      <c r="M57" s="58" t="s">
        <v>2</v>
      </c>
      <c r="N57" s="58" t="s">
        <v>3</v>
      </c>
      <c r="P57" s="59"/>
      <c r="R57" s="75" t="s">
        <v>4</v>
      </c>
      <c r="S57" s="58" t="s">
        <v>5</v>
      </c>
      <c r="T57" s="58" t="s">
        <v>6</v>
      </c>
      <c r="U57" s="58" t="s">
        <v>7</v>
      </c>
      <c r="V57" s="69" t="s">
        <v>8</v>
      </c>
    </row>
    <row r="58" spans="1:24" ht="15.75" thickBot="1" x14ac:dyDescent="0.3">
      <c r="A58" s="33"/>
      <c r="B58" s="33"/>
      <c r="C58" s="140"/>
      <c r="D58" s="33"/>
      <c r="E58" s="141"/>
      <c r="F58" s="33"/>
      <c r="G58" s="33"/>
      <c r="H58" s="33"/>
      <c r="L58" s="103">
        <f t="shared" si="1"/>
        <v>0</v>
      </c>
      <c r="R58" s="74"/>
      <c r="V58" s="68"/>
    </row>
    <row r="59" spans="1:24" ht="19.899999999999999" customHeight="1" thickBot="1" x14ac:dyDescent="0.3">
      <c r="A59" s="6">
        <v>460</v>
      </c>
      <c r="B59" s="3" t="s">
        <v>63</v>
      </c>
      <c r="C59" s="30">
        <v>6800</v>
      </c>
      <c r="D59" s="9" t="s">
        <v>3</v>
      </c>
      <c r="E59" s="79">
        <v>85</v>
      </c>
      <c r="F59" s="9" t="s">
        <v>5</v>
      </c>
      <c r="G59" s="9" t="s">
        <v>56</v>
      </c>
      <c r="H59" s="9" t="s">
        <v>7</v>
      </c>
      <c r="I59" s="71">
        <f>C59*E59</f>
        <v>578000</v>
      </c>
      <c r="J59" s="2"/>
      <c r="K59" s="2"/>
      <c r="L59" s="103">
        <f>M59*1.33</f>
        <v>10640</v>
      </c>
      <c r="M59" s="14">
        <v>8000</v>
      </c>
      <c r="N59" s="14" t="s">
        <v>3</v>
      </c>
      <c r="P59" s="1"/>
      <c r="R59" s="93">
        <v>85</v>
      </c>
      <c r="S59" s="14" t="s">
        <v>5</v>
      </c>
      <c r="T59" s="14" t="s">
        <v>56</v>
      </c>
      <c r="U59" s="14" t="s">
        <v>7</v>
      </c>
      <c r="V59" s="70">
        <f>P59*R59</f>
        <v>0</v>
      </c>
    </row>
    <row r="60" spans="1:24" ht="19.899999999999999" customHeight="1" thickBot="1" x14ac:dyDescent="0.3">
      <c r="A60" s="34">
        <v>464</v>
      </c>
      <c r="B60" s="18" t="s">
        <v>64</v>
      </c>
      <c r="C60" s="14">
        <v>600</v>
      </c>
      <c r="D60" s="14" t="s">
        <v>3</v>
      </c>
      <c r="E60" s="81">
        <v>6.3</v>
      </c>
      <c r="F60" s="14" t="s">
        <v>5</v>
      </c>
      <c r="G60" s="14" t="s">
        <v>60</v>
      </c>
      <c r="H60" s="14" t="s">
        <v>7</v>
      </c>
      <c r="I60" s="70">
        <f t="shared" ref="I60:I73" si="11">C60*E60</f>
        <v>3780</v>
      </c>
      <c r="J60" s="2"/>
      <c r="K60" s="2"/>
      <c r="L60" s="103">
        <f t="shared" ref="L60:L81" si="12">M60*1.33</f>
        <v>1330</v>
      </c>
      <c r="M60" s="30">
        <v>1000</v>
      </c>
      <c r="N60" s="30" t="s">
        <v>3</v>
      </c>
      <c r="P60" s="1"/>
      <c r="R60" s="94">
        <v>6.3</v>
      </c>
      <c r="S60" s="30" t="s">
        <v>5</v>
      </c>
      <c r="T60" s="30" t="s">
        <v>60</v>
      </c>
      <c r="U60" s="30" t="s">
        <v>7</v>
      </c>
      <c r="V60" s="71">
        <f t="shared" ref="V60:V73" si="13">P60*R60</f>
        <v>0</v>
      </c>
      <c r="X60" s="34">
        <v>220.8</v>
      </c>
    </row>
    <row r="61" spans="1:24" ht="19.899999999999999" customHeight="1" thickBot="1" x14ac:dyDescent="0.3">
      <c r="A61" s="52">
        <v>464.5</v>
      </c>
      <c r="B61" s="36" t="s">
        <v>65</v>
      </c>
      <c r="C61" s="37">
        <v>0</v>
      </c>
      <c r="D61" s="37" t="s">
        <v>3</v>
      </c>
      <c r="E61" s="110">
        <v>2.0499999999999998</v>
      </c>
      <c r="F61" s="37" t="s">
        <v>5</v>
      </c>
      <c r="G61" s="37" t="s">
        <v>41</v>
      </c>
      <c r="H61" s="37" t="s">
        <v>7</v>
      </c>
      <c r="I61" s="71">
        <f t="shared" si="11"/>
        <v>0</v>
      </c>
      <c r="J61" s="2"/>
      <c r="K61" s="2"/>
      <c r="L61" s="103">
        <f t="shared" si="12"/>
        <v>0</v>
      </c>
      <c r="M61" s="14">
        <v>0</v>
      </c>
      <c r="N61" s="14" t="s">
        <v>3</v>
      </c>
      <c r="P61" s="1"/>
      <c r="R61" s="93">
        <v>2.0499999999999998</v>
      </c>
      <c r="S61" s="14" t="s">
        <v>5</v>
      </c>
      <c r="T61" s="14" t="s">
        <v>41</v>
      </c>
      <c r="U61" s="14" t="s">
        <v>7</v>
      </c>
      <c r="V61" s="102">
        <f t="shared" si="13"/>
        <v>0</v>
      </c>
      <c r="X61" s="53">
        <v>221</v>
      </c>
    </row>
    <row r="62" spans="1:24" ht="19.899999999999999" customHeight="1" thickBot="1" x14ac:dyDescent="0.3">
      <c r="A62" s="34">
        <v>472</v>
      </c>
      <c r="B62" s="18" t="s">
        <v>66</v>
      </c>
      <c r="C62" s="14">
        <v>300</v>
      </c>
      <c r="D62" s="14" t="s">
        <v>3</v>
      </c>
      <c r="E62" s="111">
        <v>225</v>
      </c>
      <c r="F62" s="14" t="s">
        <v>5</v>
      </c>
      <c r="G62" s="14" t="s">
        <v>56</v>
      </c>
      <c r="H62" s="14" t="s">
        <v>7</v>
      </c>
      <c r="I62" s="70">
        <f t="shared" si="11"/>
        <v>67500</v>
      </c>
      <c r="J62" s="2"/>
      <c r="K62" s="2"/>
      <c r="L62" s="103">
        <f t="shared" si="12"/>
        <v>399</v>
      </c>
      <c r="M62" s="37">
        <v>300</v>
      </c>
      <c r="N62" s="37" t="s">
        <v>3</v>
      </c>
      <c r="P62" s="1"/>
      <c r="R62" s="83">
        <v>225</v>
      </c>
      <c r="S62" s="37" t="s">
        <v>5</v>
      </c>
      <c r="T62" s="37" t="s">
        <v>56</v>
      </c>
      <c r="U62" s="37" t="s">
        <v>7</v>
      </c>
      <c r="V62" s="71">
        <f t="shared" si="13"/>
        <v>0</v>
      </c>
      <c r="X62" s="34">
        <v>222</v>
      </c>
    </row>
    <row r="63" spans="1:24" ht="19.899999999999999" customHeight="1" thickBot="1" x14ac:dyDescent="0.3">
      <c r="A63" s="52">
        <v>472.4</v>
      </c>
      <c r="B63" s="36" t="s">
        <v>67</v>
      </c>
      <c r="C63" s="37">
        <v>10</v>
      </c>
      <c r="D63" s="37" t="s">
        <v>3</v>
      </c>
      <c r="E63" s="110">
        <v>80</v>
      </c>
      <c r="F63" s="37" t="s">
        <v>5</v>
      </c>
      <c r="G63" s="37" t="s">
        <v>13</v>
      </c>
      <c r="H63" s="37" t="s">
        <v>7</v>
      </c>
      <c r="I63" s="71">
        <f t="shared" si="11"/>
        <v>800</v>
      </c>
      <c r="J63" s="2"/>
      <c r="K63" s="2"/>
      <c r="L63" s="103">
        <f t="shared" si="12"/>
        <v>13.3</v>
      </c>
      <c r="M63" s="30">
        <v>10</v>
      </c>
      <c r="N63" s="30" t="s">
        <v>3</v>
      </c>
      <c r="P63" s="1"/>
      <c r="R63" s="94">
        <v>80</v>
      </c>
      <c r="S63" s="30" t="s">
        <v>5</v>
      </c>
      <c r="T63" s="30" t="s">
        <v>13</v>
      </c>
      <c r="U63" s="30" t="s">
        <v>7</v>
      </c>
      <c r="V63" s="72">
        <f t="shared" si="13"/>
        <v>0</v>
      </c>
      <c r="X63" s="53">
        <v>222.1</v>
      </c>
    </row>
    <row r="64" spans="1:24" ht="19.899999999999999" customHeight="1" thickBot="1" x14ac:dyDescent="0.3">
      <c r="A64" s="34">
        <v>483.5</v>
      </c>
      <c r="B64" s="18" t="s">
        <v>68</v>
      </c>
      <c r="C64" s="14">
        <v>1600</v>
      </c>
      <c r="D64" s="14" t="s">
        <v>3</v>
      </c>
      <c r="E64" s="111">
        <v>2.1</v>
      </c>
      <c r="F64" s="14" t="s">
        <v>5</v>
      </c>
      <c r="G64" s="14" t="s">
        <v>41</v>
      </c>
      <c r="H64" s="14" t="s">
        <v>7</v>
      </c>
      <c r="I64" s="70">
        <f t="shared" si="11"/>
        <v>3360</v>
      </c>
      <c r="J64" s="2"/>
      <c r="K64" s="2"/>
      <c r="L64" s="103">
        <f t="shared" si="12"/>
        <v>3325</v>
      </c>
      <c r="M64" s="14">
        <v>2500</v>
      </c>
      <c r="N64" s="14" t="s">
        <v>3</v>
      </c>
      <c r="P64" s="1"/>
      <c r="R64" s="93">
        <v>2.1</v>
      </c>
      <c r="S64" s="14" t="s">
        <v>5</v>
      </c>
      <c r="T64" s="14" t="s">
        <v>41</v>
      </c>
      <c r="U64" s="14" t="s">
        <v>7</v>
      </c>
      <c r="V64" s="70">
        <f t="shared" si="13"/>
        <v>0</v>
      </c>
      <c r="X64" s="34">
        <v>223</v>
      </c>
    </row>
    <row r="65" spans="1:24" ht="19.899999999999999" customHeight="1" thickBot="1" x14ac:dyDescent="0.3">
      <c r="A65" s="55">
        <v>504</v>
      </c>
      <c r="B65" s="44" t="s">
        <v>69</v>
      </c>
      <c r="C65" s="45">
        <v>1250</v>
      </c>
      <c r="D65" s="45" t="s">
        <v>3</v>
      </c>
      <c r="E65" s="112">
        <v>55</v>
      </c>
      <c r="F65" s="45" t="s">
        <v>5</v>
      </c>
      <c r="G65" s="45" t="s">
        <v>41</v>
      </c>
      <c r="H65" s="45" t="s">
        <v>7</v>
      </c>
      <c r="I65" s="71">
        <f t="shared" si="11"/>
        <v>68750</v>
      </c>
      <c r="J65" s="2"/>
      <c r="K65" s="2"/>
      <c r="L65" s="103">
        <f t="shared" si="12"/>
        <v>2394</v>
      </c>
      <c r="M65" s="30">
        <v>1800</v>
      </c>
      <c r="N65" s="30" t="s">
        <v>3</v>
      </c>
      <c r="P65" s="1"/>
      <c r="R65" s="79">
        <v>55</v>
      </c>
      <c r="S65" s="30" t="s">
        <v>5</v>
      </c>
      <c r="T65" s="30" t="s">
        <v>41</v>
      </c>
      <c r="U65" s="40" t="s">
        <v>7</v>
      </c>
      <c r="V65" s="71">
        <f t="shared" si="13"/>
        <v>0</v>
      </c>
      <c r="X65" s="53">
        <v>238.12</v>
      </c>
    </row>
    <row r="66" spans="1:24" ht="19.899999999999999" customHeight="1" thickBot="1" x14ac:dyDescent="0.3">
      <c r="A66" s="34">
        <v>504.1</v>
      </c>
      <c r="B66" s="18" t="s">
        <v>70</v>
      </c>
      <c r="C66" s="14">
        <v>25</v>
      </c>
      <c r="D66" s="14" t="s">
        <v>3</v>
      </c>
      <c r="E66" s="81">
        <v>70</v>
      </c>
      <c r="F66" s="14" t="s">
        <v>5</v>
      </c>
      <c r="G66" s="14" t="s">
        <v>41</v>
      </c>
      <c r="H66" s="14" t="s">
        <v>7</v>
      </c>
      <c r="I66" s="70">
        <f t="shared" si="11"/>
        <v>1750</v>
      </c>
      <c r="J66" s="2"/>
      <c r="K66" s="2"/>
      <c r="L66" s="103">
        <f t="shared" si="12"/>
        <v>399</v>
      </c>
      <c r="M66" s="14">
        <v>300</v>
      </c>
      <c r="N66" s="14" t="s">
        <v>3</v>
      </c>
      <c r="P66" s="1"/>
      <c r="R66" s="81">
        <v>70</v>
      </c>
      <c r="S66" s="14" t="s">
        <v>5</v>
      </c>
      <c r="T66" s="14" t="s">
        <v>41</v>
      </c>
      <c r="U66" s="39" t="s">
        <v>7</v>
      </c>
      <c r="V66" s="70">
        <f t="shared" si="13"/>
        <v>0</v>
      </c>
      <c r="X66" s="34">
        <v>244.12</v>
      </c>
    </row>
    <row r="67" spans="1:24" ht="19.899999999999999" customHeight="1" thickBot="1" x14ac:dyDescent="0.3">
      <c r="A67" s="55">
        <v>506</v>
      </c>
      <c r="B67" s="44" t="s">
        <v>71</v>
      </c>
      <c r="C67" s="45">
        <v>250</v>
      </c>
      <c r="D67" s="45" t="s">
        <v>3</v>
      </c>
      <c r="E67" s="85">
        <v>50</v>
      </c>
      <c r="F67" s="45" t="s">
        <v>5</v>
      </c>
      <c r="G67" s="45" t="s">
        <v>41</v>
      </c>
      <c r="H67" s="45"/>
      <c r="I67" s="71">
        <f t="shared" si="11"/>
        <v>12500</v>
      </c>
      <c r="J67" s="2"/>
      <c r="K67" s="2"/>
      <c r="L67" s="103">
        <f t="shared" si="12"/>
        <v>33.25</v>
      </c>
      <c r="M67" s="48">
        <v>25</v>
      </c>
      <c r="N67" s="30" t="s">
        <v>3</v>
      </c>
      <c r="P67" s="1"/>
      <c r="R67" s="79">
        <v>50</v>
      </c>
      <c r="S67" s="3" t="s">
        <v>5</v>
      </c>
      <c r="T67" s="30" t="s">
        <v>41</v>
      </c>
      <c r="U67" s="49"/>
      <c r="V67" s="71">
        <f t="shared" si="13"/>
        <v>0</v>
      </c>
      <c r="X67" s="53">
        <v>252.12</v>
      </c>
    </row>
    <row r="68" spans="1:24" ht="19.899999999999999" customHeight="1" thickBot="1" x14ac:dyDescent="0.3">
      <c r="A68" s="34">
        <v>509</v>
      </c>
      <c r="B68" s="18" t="s">
        <v>125</v>
      </c>
      <c r="C68" s="14">
        <v>150</v>
      </c>
      <c r="D68" s="14" t="s">
        <v>3</v>
      </c>
      <c r="E68" s="81">
        <v>55.08</v>
      </c>
      <c r="F68" s="14" t="s">
        <v>5</v>
      </c>
      <c r="G68" s="14" t="s">
        <v>41</v>
      </c>
      <c r="H68" s="14" t="s">
        <v>7</v>
      </c>
      <c r="I68" s="70">
        <f t="shared" si="11"/>
        <v>8262</v>
      </c>
      <c r="J68" s="2"/>
      <c r="K68" s="2"/>
      <c r="L68" s="103">
        <f t="shared" si="12"/>
        <v>266</v>
      </c>
      <c r="M68" s="30">
        <v>200</v>
      </c>
      <c r="N68" s="30" t="s">
        <v>3</v>
      </c>
      <c r="P68" s="1"/>
      <c r="R68" s="79">
        <v>55.08</v>
      </c>
      <c r="S68" s="36" t="s">
        <v>5</v>
      </c>
      <c r="T68" s="30" t="s">
        <v>41</v>
      </c>
      <c r="U68" s="36" t="s">
        <v>7</v>
      </c>
      <c r="V68" s="71">
        <f t="shared" si="13"/>
        <v>0</v>
      </c>
      <c r="X68" s="34">
        <v>258</v>
      </c>
    </row>
    <row r="69" spans="1:24" ht="19.899999999999999" customHeight="1" thickBot="1" x14ac:dyDescent="0.3">
      <c r="A69" s="52">
        <v>509.1</v>
      </c>
      <c r="B69" s="36" t="s">
        <v>126</v>
      </c>
      <c r="C69" s="37">
        <v>150</v>
      </c>
      <c r="D69" s="37" t="s">
        <v>3</v>
      </c>
      <c r="E69" s="110">
        <v>63.5</v>
      </c>
      <c r="F69" s="37" t="s">
        <v>5</v>
      </c>
      <c r="G69" s="37" t="s">
        <v>41</v>
      </c>
      <c r="H69" s="37" t="s">
        <v>7</v>
      </c>
      <c r="I69" s="71">
        <f t="shared" si="11"/>
        <v>9525</v>
      </c>
      <c r="J69" s="2"/>
      <c r="K69" s="2"/>
      <c r="L69" s="103">
        <f t="shared" si="12"/>
        <v>266</v>
      </c>
      <c r="M69" s="14">
        <v>200</v>
      </c>
      <c r="N69" s="14" t="s">
        <v>3</v>
      </c>
      <c r="P69" s="1"/>
      <c r="R69" s="81">
        <v>63.5</v>
      </c>
      <c r="S69" s="14" t="s">
        <v>5</v>
      </c>
      <c r="T69" s="14" t="s">
        <v>41</v>
      </c>
      <c r="U69" s="14" t="s">
        <v>7</v>
      </c>
      <c r="V69" s="70">
        <f t="shared" si="13"/>
        <v>0</v>
      </c>
      <c r="X69" s="52">
        <v>269.06</v>
      </c>
    </row>
    <row r="70" spans="1:24" ht="19.899999999999999" customHeight="1" thickBot="1" x14ac:dyDescent="0.3">
      <c r="A70" s="34">
        <v>511.1</v>
      </c>
      <c r="B70" s="18" t="s">
        <v>74</v>
      </c>
      <c r="C70" s="14">
        <v>25</v>
      </c>
      <c r="D70" s="14" t="s">
        <v>3</v>
      </c>
      <c r="E70" s="111">
        <v>45</v>
      </c>
      <c r="F70" s="14" t="s">
        <v>5</v>
      </c>
      <c r="G70" s="14" t="s">
        <v>41</v>
      </c>
      <c r="H70" s="14" t="s">
        <v>7</v>
      </c>
      <c r="I70" s="70">
        <f t="shared" si="11"/>
        <v>1125</v>
      </c>
      <c r="J70" s="2"/>
      <c r="K70" s="2"/>
      <c r="L70" s="103">
        <f t="shared" si="12"/>
        <v>33.25</v>
      </c>
      <c r="M70" s="30">
        <v>25</v>
      </c>
      <c r="N70" s="37" t="s">
        <v>3</v>
      </c>
      <c r="P70" s="1"/>
      <c r="R70" s="79">
        <v>45</v>
      </c>
      <c r="S70" s="37" t="s">
        <v>5</v>
      </c>
      <c r="T70" s="30" t="s">
        <v>41</v>
      </c>
      <c r="U70" s="37" t="s">
        <v>7</v>
      </c>
      <c r="V70" s="71">
        <f t="shared" si="13"/>
        <v>0</v>
      </c>
      <c r="X70" s="34">
        <v>269.08</v>
      </c>
    </row>
    <row r="71" spans="1:24" ht="19.899999999999999" customHeight="1" thickBot="1" x14ac:dyDescent="0.3">
      <c r="A71" s="52">
        <v>516</v>
      </c>
      <c r="B71" s="36" t="s">
        <v>75</v>
      </c>
      <c r="C71" s="37">
        <v>80</v>
      </c>
      <c r="D71" s="37" t="s">
        <v>3</v>
      </c>
      <c r="E71" s="110">
        <v>339</v>
      </c>
      <c r="F71" s="37" t="s">
        <v>5</v>
      </c>
      <c r="G71" s="37" t="s">
        <v>23</v>
      </c>
      <c r="H71" s="37" t="s">
        <v>7</v>
      </c>
      <c r="I71" s="71">
        <f t="shared" si="11"/>
        <v>27120</v>
      </c>
      <c r="J71" s="2"/>
      <c r="K71" s="2"/>
      <c r="L71" s="103">
        <f t="shared" si="12"/>
        <v>106.4</v>
      </c>
      <c r="M71" s="14">
        <v>80</v>
      </c>
      <c r="N71" s="14" t="s">
        <v>3</v>
      </c>
      <c r="P71" s="1"/>
      <c r="R71" s="81">
        <v>339</v>
      </c>
      <c r="S71" s="14" t="s">
        <v>5</v>
      </c>
      <c r="T71" s="14" t="s">
        <v>23</v>
      </c>
      <c r="U71" s="14" t="s">
        <v>7</v>
      </c>
      <c r="V71" s="70">
        <f t="shared" si="13"/>
        <v>0</v>
      </c>
      <c r="X71" s="52">
        <v>357</v>
      </c>
    </row>
    <row r="72" spans="1:24" ht="19.899999999999999" customHeight="1" thickBot="1" x14ac:dyDescent="0.3">
      <c r="A72" s="34">
        <v>570.20000000000005</v>
      </c>
      <c r="B72" s="18" t="s">
        <v>76</v>
      </c>
      <c r="C72" s="14">
        <v>1000</v>
      </c>
      <c r="D72" s="14" t="s">
        <v>3</v>
      </c>
      <c r="E72" s="111">
        <v>27</v>
      </c>
      <c r="F72" s="14" t="s">
        <v>5</v>
      </c>
      <c r="G72" s="14" t="s">
        <v>41</v>
      </c>
      <c r="H72" s="14" t="s">
        <v>7</v>
      </c>
      <c r="I72" s="70">
        <f t="shared" si="11"/>
        <v>27000</v>
      </c>
      <c r="J72" s="2"/>
      <c r="K72" s="2"/>
      <c r="L72" s="103">
        <f t="shared" si="12"/>
        <v>1330</v>
      </c>
      <c r="M72" s="30">
        <v>1000</v>
      </c>
      <c r="N72" s="30" t="s">
        <v>3</v>
      </c>
      <c r="P72" s="1"/>
      <c r="R72" s="79">
        <v>27</v>
      </c>
      <c r="S72" s="30" t="s">
        <v>5</v>
      </c>
      <c r="T72" s="30" t="s">
        <v>41</v>
      </c>
      <c r="U72" s="30" t="s">
        <v>7</v>
      </c>
      <c r="V72" s="71">
        <f t="shared" si="13"/>
        <v>0</v>
      </c>
      <c r="X72" s="34">
        <v>358.1</v>
      </c>
    </row>
    <row r="73" spans="1:24" ht="19.899999999999999" customHeight="1" thickBot="1" x14ac:dyDescent="0.3">
      <c r="A73" s="55">
        <v>580</v>
      </c>
      <c r="B73" s="44" t="s">
        <v>77</v>
      </c>
      <c r="C73" s="45">
        <v>1000</v>
      </c>
      <c r="D73" s="45" t="s">
        <v>3</v>
      </c>
      <c r="E73" s="112">
        <v>30</v>
      </c>
      <c r="F73" s="45" t="s">
        <v>5</v>
      </c>
      <c r="G73" s="45" t="s">
        <v>41</v>
      </c>
      <c r="H73" s="45" t="s">
        <v>7</v>
      </c>
      <c r="I73" s="71">
        <f t="shared" si="11"/>
        <v>30000</v>
      </c>
      <c r="J73" s="2"/>
      <c r="K73" s="2"/>
      <c r="L73" s="103">
        <f t="shared" si="12"/>
        <v>2660</v>
      </c>
      <c r="M73" s="47">
        <v>2000</v>
      </c>
      <c r="N73" s="14" t="s">
        <v>3</v>
      </c>
      <c r="P73" s="1"/>
      <c r="R73" s="81">
        <v>30</v>
      </c>
      <c r="S73" s="14" t="s">
        <v>5</v>
      </c>
      <c r="T73" s="14" t="s">
        <v>41</v>
      </c>
      <c r="U73" s="19" t="s">
        <v>7</v>
      </c>
      <c r="V73" s="70">
        <f t="shared" si="13"/>
        <v>0</v>
      </c>
      <c r="X73" s="55">
        <v>358.2</v>
      </c>
    </row>
    <row r="74" spans="1:24" ht="19.899999999999999" customHeight="1" thickBot="1" x14ac:dyDescent="0.3">
      <c r="A74" s="34">
        <v>582</v>
      </c>
      <c r="B74" s="18" t="s">
        <v>78</v>
      </c>
      <c r="C74" s="14">
        <v>6</v>
      </c>
      <c r="D74" s="14" t="s">
        <v>3</v>
      </c>
      <c r="E74" s="81">
        <v>130</v>
      </c>
      <c r="F74" s="14" t="s">
        <v>5</v>
      </c>
      <c r="G74" s="14" t="s">
        <v>23</v>
      </c>
      <c r="H74" s="14" t="s">
        <v>7</v>
      </c>
      <c r="I74" s="70">
        <f t="shared" ref="I74:I81" si="14">C74*E74</f>
        <v>780</v>
      </c>
      <c r="J74" s="2"/>
      <c r="K74" s="2"/>
      <c r="L74" s="103">
        <f t="shared" si="12"/>
        <v>7.98</v>
      </c>
      <c r="M74" s="30">
        <v>6</v>
      </c>
      <c r="N74" s="30" t="s">
        <v>3</v>
      </c>
      <c r="P74" s="1"/>
      <c r="R74" s="79">
        <v>130</v>
      </c>
      <c r="S74" s="30" t="s">
        <v>5</v>
      </c>
      <c r="T74" s="30" t="s">
        <v>23</v>
      </c>
      <c r="U74" s="30" t="s">
        <v>7</v>
      </c>
      <c r="V74" s="71">
        <f t="shared" ref="V74:V81" si="15">P74*R74</f>
        <v>0</v>
      </c>
      <c r="X74" s="34">
        <v>381</v>
      </c>
    </row>
    <row r="75" spans="1:24" ht="19.899999999999999" customHeight="1" thickBot="1" x14ac:dyDescent="0.3">
      <c r="A75" s="55">
        <v>594</v>
      </c>
      <c r="B75" s="44" t="s">
        <v>109</v>
      </c>
      <c r="C75" s="45">
        <v>500</v>
      </c>
      <c r="D75" s="45" t="s">
        <v>3</v>
      </c>
      <c r="E75" s="85">
        <v>5</v>
      </c>
      <c r="F75" s="45" t="s">
        <v>5</v>
      </c>
      <c r="G75" s="45" t="s">
        <v>41</v>
      </c>
      <c r="H75" s="45"/>
      <c r="I75" s="71">
        <f t="shared" si="14"/>
        <v>2500</v>
      </c>
      <c r="J75" s="2"/>
      <c r="K75" s="2"/>
      <c r="L75" s="103">
        <f t="shared" si="12"/>
        <v>665</v>
      </c>
      <c r="M75" s="47">
        <v>500</v>
      </c>
      <c r="N75" s="14" t="s">
        <v>3</v>
      </c>
      <c r="P75" s="1"/>
      <c r="R75" s="81">
        <v>5</v>
      </c>
      <c r="S75" s="14" t="s">
        <v>5</v>
      </c>
      <c r="T75" s="14" t="s">
        <v>41</v>
      </c>
      <c r="U75" s="19"/>
      <c r="V75" s="70">
        <f t="shared" si="15"/>
        <v>0</v>
      </c>
      <c r="X75" s="55">
        <v>381.3</v>
      </c>
    </row>
    <row r="76" spans="1:24" ht="19.899999999999999" customHeight="1" thickBot="1" x14ac:dyDescent="0.3">
      <c r="A76" s="34">
        <v>670</v>
      </c>
      <c r="B76" s="18" t="s">
        <v>79</v>
      </c>
      <c r="C76" s="14">
        <v>10</v>
      </c>
      <c r="D76" s="14" t="s">
        <v>3</v>
      </c>
      <c r="E76" s="81">
        <v>100</v>
      </c>
      <c r="F76" s="14" t="s">
        <v>5</v>
      </c>
      <c r="G76" s="14" t="s">
        <v>41</v>
      </c>
      <c r="H76" s="14"/>
      <c r="I76" s="70">
        <f t="shared" si="14"/>
        <v>1000</v>
      </c>
      <c r="J76" s="2"/>
      <c r="K76" s="2"/>
      <c r="L76" s="103">
        <f t="shared" si="12"/>
        <v>13.3</v>
      </c>
      <c r="M76" s="47">
        <v>10</v>
      </c>
      <c r="N76" s="14" t="s">
        <v>3</v>
      </c>
      <c r="P76" s="1"/>
      <c r="R76" s="81">
        <v>100</v>
      </c>
      <c r="S76" s="14" t="s">
        <v>5</v>
      </c>
      <c r="T76" s="14" t="s">
        <v>41</v>
      </c>
      <c r="U76" s="19"/>
      <c r="V76" s="70">
        <f t="shared" si="15"/>
        <v>0</v>
      </c>
      <c r="X76" s="34">
        <v>402</v>
      </c>
    </row>
    <row r="77" spans="1:24" ht="19.899999999999999" customHeight="1" thickBot="1" x14ac:dyDescent="0.3">
      <c r="A77" s="52">
        <v>697</v>
      </c>
      <c r="B77" s="36" t="s">
        <v>80</v>
      </c>
      <c r="C77" s="37">
        <v>10</v>
      </c>
      <c r="D77" s="37" t="s">
        <v>3</v>
      </c>
      <c r="E77" s="110">
        <v>5</v>
      </c>
      <c r="F77" s="37" t="s">
        <v>5</v>
      </c>
      <c r="G77" s="37" t="s">
        <v>41</v>
      </c>
      <c r="H77" s="37"/>
      <c r="I77" s="71">
        <f t="shared" si="14"/>
        <v>50</v>
      </c>
      <c r="J77" s="2"/>
      <c r="K77" s="2"/>
      <c r="L77" s="103">
        <f t="shared" si="12"/>
        <v>13.3</v>
      </c>
      <c r="M77" s="30">
        <v>10</v>
      </c>
      <c r="N77" s="30" t="s">
        <v>3</v>
      </c>
      <c r="P77" s="1"/>
      <c r="R77" s="79">
        <v>5</v>
      </c>
      <c r="S77" s="30" t="s">
        <v>5</v>
      </c>
      <c r="T77" s="30" t="s">
        <v>41</v>
      </c>
      <c r="U77" s="30"/>
      <c r="V77" s="71">
        <f t="shared" si="15"/>
        <v>0</v>
      </c>
      <c r="X77" s="53">
        <v>402.12</v>
      </c>
    </row>
    <row r="78" spans="1:24" ht="19.899999999999999" customHeight="1" thickBot="1" x14ac:dyDescent="0.3">
      <c r="A78" s="34">
        <v>701</v>
      </c>
      <c r="B78" s="18" t="s">
        <v>81</v>
      </c>
      <c r="C78" s="14">
        <v>1000</v>
      </c>
      <c r="D78" s="14" t="s">
        <v>3</v>
      </c>
      <c r="E78" s="111">
        <v>90</v>
      </c>
      <c r="F78" s="14" t="s">
        <v>5</v>
      </c>
      <c r="G78" s="14" t="s">
        <v>13</v>
      </c>
      <c r="H78" s="14" t="s">
        <v>7</v>
      </c>
      <c r="I78" s="70">
        <f t="shared" si="14"/>
        <v>90000</v>
      </c>
      <c r="J78" s="2"/>
      <c r="K78" s="2"/>
      <c r="L78" s="103">
        <f t="shared" si="12"/>
        <v>1330</v>
      </c>
      <c r="M78" s="47">
        <v>1000</v>
      </c>
      <c r="N78" s="14" t="s">
        <v>3</v>
      </c>
      <c r="P78" s="1"/>
      <c r="R78" s="81">
        <v>90</v>
      </c>
      <c r="S78" s="14" t="s">
        <v>5</v>
      </c>
      <c r="T78" s="14" t="s">
        <v>13</v>
      </c>
      <c r="U78" s="19" t="s">
        <v>7</v>
      </c>
      <c r="V78" s="70">
        <f t="shared" si="15"/>
        <v>0</v>
      </c>
      <c r="X78" s="34">
        <v>403</v>
      </c>
    </row>
    <row r="79" spans="1:24" ht="19.899999999999999" customHeight="1" thickBot="1" x14ac:dyDescent="0.3">
      <c r="A79" s="55">
        <v>701.01</v>
      </c>
      <c r="B79" s="44" t="s">
        <v>123</v>
      </c>
      <c r="C79" s="45">
        <v>20</v>
      </c>
      <c r="D79" s="45" t="s">
        <v>3</v>
      </c>
      <c r="E79" s="110">
        <v>150</v>
      </c>
      <c r="F79" s="37" t="s">
        <v>5</v>
      </c>
      <c r="G79" s="37" t="s">
        <v>41</v>
      </c>
      <c r="H79" s="37"/>
      <c r="I79" s="71">
        <f t="shared" si="14"/>
        <v>3000</v>
      </c>
      <c r="J79" s="2"/>
      <c r="L79" s="61"/>
      <c r="N79" s="1"/>
      <c r="P79" s="81"/>
      <c r="Q79" s="14"/>
      <c r="R79" s="14"/>
      <c r="S79" s="19"/>
      <c r="T79" s="70"/>
    </row>
    <row r="80" spans="1:24" ht="19.899999999999999" customHeight="1" thickBot="1" x14ac:dyDescent="0.3">
      <c r="A80" s="34">
        <v>701.02</v>
      </c>
      <c r="B80" s="18" t="s">
        <v>124</v>
      </c>
      <c r="C80" s="14">
        <v>800</v>
      </c>
      <c r="D80" s="14" t="s">
        <v>3</v>
      </c>
      <c r="E80" s="111">
        <v>2</v>
      </c>
      <c r="F80" s="14" t="s">
        <v>5</v>
      </c>
      <c r="G80" s="14" t="s">
        <v>13</v>
      </c>
      <c r="H80" s="14" t="s">
        <v>7</v>
      </c>
      <c r="I80" s="70">
        <f t="shared" si="14"/>
        <v>1600</v>
      </c>
      <c r="J80" s="2"/>
      <c r="L80" s="61"/>
      <c r="N80" s="1"/>
      <c r="P80" s="81"/>
      <c r="Q80" s="14"/>
      <c r="R80" s="14"/>
      <c r="S80" s="19"/>
      <c r="T80" s="70"/>
    </row>
    <row r="81" spans="1:24" ht="19.899999999999999" customHeight="1" thickBot="1" x14ac:dyDescent="0.3">
      <c r="A81" s="53">
        <v>701.1</v>
      </c>
      <c r="B81" s="3" t="s">
        <v>82</v>
      </c>
      <c r="C81" s="30">
        <v>200</v>
      </c>
      <c r="D81" s="30" t="s">
        <v>3</v>
      </c>
      <c r="E81" s="110">
        <v>95</v>
      </c>
      <c r="F81" s="37" t="s">
        <v>5</v>
      </c>
      <c r="G81" s="37" t="s">
        <v>13</v>
      </c>
      <c r="H81" s="37" t="s">
        <v>7</v>
      </c>
      <c r="I81" s="71">
        <f t="shared" si="14"/>
        <v>19000</v>
      </c>
      <c r="J81" s="2"/>
      <c r="K81" s="2"/>
      <c r="L81" s="103">
        <f t="shared" si="12"/>
        <v>266</v>
      </c>
      <c r="M81" s="30">
        <v>200</v>
      </c>
      <c r="N81" s="30" t="s">
        <v>3</v>
      </c>
      <c r="P81" s="1"/>
      <c r="R81" s="79">
        <v>95</v>
      </c>
      <c r="S81" s="30" t="s">
        <v>5</v>
      </c>
      <c r="T81" s="30" t="s">
        <v>13</v>
      </c>
      <c r="U81" s="30" t="s">
        <v>7</v>
      </c>
      <c r="V81" s="71">
        <f t="shared" si="15"/>
        <v>0</v>
      </c>
      <c r="X81" s="53">
        <v>403.1</v>
      </c>
    </row>
    <row r="82" spans="1:24" x14ac:dyDescent="0.25">
      <c r="A82" s="142"/>
      <c r="B82" s="142"/>
      <c r="C82" s="142"/>
      <c r="D82" s="142"/>
      <c r="E82" s="143"/>
      <c r="F82" s="142"/>
      <c r="G82" s="142"/>
      <c r="H82" s="142"/>
    </row>
    <row r="83" spans="1:24" x14ac:dyDescent="0.25">
      <c r="A83" s="58"/>
      <c r="B83" s="58"/>
      <c r="C83" s="58"/>
      <c r="D83" s="58"/>
      <c r="E83" s="75"/>
      <c r="F83" s="58"/>
      <c r="G83" s="58"/>
      <c r="H83" s="58"/>
      <c r="I83" s="69"/>
      <c r="N83" s="61"/>
      <c r="R83" s="74"/>
      <c r="V83" s="68"/>
    </row>
    <row r="84" spans="1:24" x14ac:dyDescent="0.25">
      <c r="A84" s="58" t="s">
        <v>0</v>
      </c>
      <c r="B84" s="58" t="s">
        <v>1</v>
      </c>
      <c r="C84" s="58" t="s">
        <v>2</v>
      </c>
      <c r="D84" s="58" t="s">
        <v>3</v>
      </c>
      <c r="E84" s="75" t="s">
        <v>4</v>
      </c>
      <c r="F84" s="58" t="s">
        <v>5</v>
      </c>
      <c r="G84" s="58" t="s">
        <v>6</v>
      </c>
      <c r="H84" s="58" t="s">
        <v>7</v>
      </c>
      <c r="I84" s="69" t="s">
        <v>8</v>
      </c>
      <c r="L84" s="103" t="e">
        <f t="shared" ref="L84:L109" si="16">M84*1.33</f>
        <v>#VALUE!</v>
      </c>
      <c r="M84" s="58" t="s">
        <v>2</v>
      </c>
      <c r="N84" s="58" t="s">
        <v>3</v>
      </c>
      <c r="P84" s="59"/>
      <c r="R84" s="75" t="s">
        <v>4</v>
      </c>
      <c r="S84" s="58" t="s">
        <v>5</v>
      </c>
      <c r="T84" s="58" t="s">
        <v>6</v>
      </c>
      <c r="U84" s="58" t="s">
        <v>7</v>
      </c>
      <c r="V84" s="69" t="s">
        <v>8</v>
      </c>
    </row>
    <row r="85" spans="1:24" ht="15.75" thickBot="1" x14ac:dyDescent="0.3">
      <c r="A85" s="58"/>
      <c r="B85" s="58"/>
      <c r="C85" s="58"/>
      <c r="D85" s="58"/>
      <c r="E85" s="75"/>
      <c r="F85" s="58"/>
      <c r="G85" s="58"/>
      <c r="H85" s="58"/>
      <c r="I85" s="69"/>
      <c r="L85" s="103"/>
      <c r="M85" s="58"/>
      <c r="N85" s="58"/>
      <c r="P85" s="59"/>
      <c r="R85" s="75"/>
      <c r="S85" s="58"/>
      <c r="T85" s="58"/>
      <c r="U85" s="58"/>
      <c r="V85" s="69"/>
    </row>
    <row r="86" spans="1:24" ht="19.899999999999999" customHeight="1" thickBot="1" x14ac:dyDescent="0.3">
      <c r="A86" s="34">
        <v>701.2</v>
      </c>
      <c r="B86" s="18" t="s">
        <v>122</v>
      </c>
      <c r="C86" s="14">
        <v>150</v>
      </c>
      <c r="D86" s="14" t="s">
        <v>3</v>
      </c>
      <c r="E86" s="111">
        <v>102</v>
      </c>
      <c r="F86" s="14" t="s">
        <v>5</v>
      </c>
      <c r="G86" s="14" t="s">
        <v>13</v>
      </c>
      <c r="H86" s="14" t="s">
        <v>7</v>
      </c>
      <c r="I86" s="70">
        <f>C86*E86</f>
        <v>15300</v>
      </c>
      <c r="J86" s="2"/>
      <c r="K86" s="2"/>
      <c r="L86" s="103">
        <f>M86*1.33</f>
        <v>266</v>
      </c>
      <c r="M86" s="47">
        <v>200</v>
      </c>
      <c r="N86" s="14" t="s">
        <v>3</v>
      </c>
      <c r="P86" s="1"/>
      <c r="R86" s="81">
        <v>102</v>
      </c>
      <c r="S86" s="14" t="s">
        <v>5</v>
      </c>
      <c r="T86" s="14" t="s">
        <v>13</v>
      </c>
      <c r="U86" s="19" t="s">
        <v>7</v>
      </c>
      <c r="V86" s="70">
        <f>P86*R86</f>
        <v>0</v>
      </c>
      <c r="X86" s="34">
        <v>420</v>
      </c>
    </row>
    <row r="87" spans="1:24" ht="19.899999999999999" customHeight="1" thickBot="1" x14ac:dyDescent="0.3">
      <c r="A87" s="53">
        <v>702</v>
      </c>
      <c r="B87" s="3" t="s">
        <v>107</v>
      </c>
      <c r="C87" s="30">
        <v>36</v>
      </c>
      <c r="D87" s="30" t="s">
        <v>3</v>
      </c>
      <c r="E87" s="110">
        <v>230</v>
      </c>
      <c r="F87" s="37" t="s">
        <v>5</v>
      </c>
      <c r="G87" s="37" t="s">
        <v>56</v>
      </c>
      <c r="H87" s="37" t="s">
        <v>7</v>
      </c>
      <c r="I87" s="71">
        <f>C87*E87</f>
        <v>8280</v>
      </c>
      <c r="J87" s="2"/>
      <c r="K87" s="2"/>
      <c r="L87" s="103">
        <f>M87*1.33</f>
        <v>47.88</v>
      </c>
      <c r="M87" s="30">
        <v>36</v>
      </c>
      <c r="N87" s="30" t="s">
        <v>3</v>
      </c>
      <c r="P87" s="1"/>
      <c r="R87" s="79">
        <v>230</v>
      </c>
      <c r="S87" s="30" t="s">
        <v>5</v>
      </c>
      <c r="T87" s="30" t="s">
        <v>56</v>
      </c>
      <c r="U87" s="30" t="s">
        <v>7</v>
      </c>
      <c r="V87" s="71">
        <f>P87*R87</f>
        <v>0</v>
      </c>
      <c r="X87" s="52">
        <v>440</v>
      </c>
    </row>
    <row r="88" spans="1:24" ht="19.899999999999999" customHeight="1" thickBot="1" x14ac:dyDescent="0.3">
      <c r="A88" s="34">
        <v>702.1</v>
      </c>
      <c r="B88" s="18" t="s">
        <v>84</v>
      </c>
      <c r="C88" s="14">
        <v>1250</v>
      </c>
      <c r="D88" s="14" t="s">
        <v>3</v>
      </c>
      <c r="E88" s="111">
        <v>8.4</v>
      </c>
      <c r="F88" s="14" t="s">
        <v>5</v>
      </c>
      <c r="G88" s="14" t="s">
        <v>13</v>
      </c>
      <c r="H88" s="14" t="s">
        <v>7</v>
      </c>
      <c r="I88" s="70">
        <f>C88*E88</f>
        <v>10500</v>
      </c>
      <c r="J88" s="2"/>
      <c r="K88" s="2"/>
      <c r="L88" s="103">
        <f>M88*1.33</f>
        <v>1995</v>
      </c>
      <c r="M88" s="47">
        <v>1500</v>
      </c>
      <c r="N88" s="14" t="s">
        <v>3</v>
      </c>
      <c r="P88" s="1"/>
      <c r="R88" s="81">
        <v>8.4</v>
      </c>
      <c r="S88" s="14" t="s">
        <v>5</v>
      </c>
      <c r="T88" s="14" t="s">
        <v>13</v>
      </c>
      <c r="U88" s="19" t="s">
        <v>7</v>
      </c>
      <c r="V88" s="70">
        <f>P88*R88</f>
        <v>0</v>
      </c>
      <c r="X88" s="34">
        <v>443</v>
      </c>
    </row>
    <row r="89" spans="1:24" ht="19.899999999999999" customHeight="1" thickBot="1" x14ac:dyDescent="0.3">
      <c r="A89" s="53">
        <v>703</v>
      </c>
      <c r="B89" s="3" t="s">
        <v>108</v>
      </c>
      <c r="C89" s="30">
        <v>85</v>
      </c>
      <c r="D89" s="30" t="s">
        <v>3</v>
      </c>
      <c r="E89" s="83">
        <v>183.75</v>
      </c>
      <c r="F89" s="30" t="s">
        <v>5</v>
      </c>
      <c r="G89" s="30" t="s">
        <v>56</v>
      </c>
      <c r="H89" s="40" t="s">
        <v>7</v>
      </c>
      <c r="I89" s="71">
        <f t="shared" ref="I89:I101" si="17">C89*E89</f>
        <v>15618.75</v>
      </c>
      <c r="J89" s="2"/>
      <c r="K89" s="2"/>
      <c r="L89" s="103">
        <f t="shared" si="16"/>
        <v>133</v>
      </c>
      <c r="M89" s="30">
        <v>100</v>
      </c>
      <c r="N89" s="30" t="s">
        <v>3</v>
      </c>
      <c r="P89" s="1"/>
      <c r="R89" s="79">
        <v>183.75</v>
      </c>
      <c r="S89" s="30" t="s">
        <v>5</v>
      </c>
      <c r="T89" s="30" t="s">
        <v>56</v>
      </c>
      <c r="U89" s="30" t="s">
        <v>7</v>
      </c>
      <c r="V89" s="71">
        <f t="shared" ref="V89:V101" si="18">P89*R89</f>
        <v>0</v>
      </c>
    </row>
    <row r="90" spans="1:24" ht="19.899999999999999" customHeight="1" thickBot="1" x14ac:dyDescent="0.3">
      <c r="A90" s="34">
        <v>715</v>
      </c>
      <c r="B90" s="18" t="s">
        <v>85</v>
      </c>
      <c r="C90" s="14">
        <v>5</v>
      </c>
      <c r="D90" s="14" t="s">
        <v>3</v>
      </c>
      <c r="E90" s="81">
        <v>100</v>
      </c>
      <c r="F90" s="14" t="s">
        <v>5</v>
      </c>
      <c r="G90" s="14" t="s">
        <v>23</v>
      </c>
      <c r="H90" s="14"/>
      <c r="I90" s="70">
        <f t="shared" si="17"/>
        <v>500</v>
      </c>
      <c r="J90" s="2"/>
      <c r="K90" s="2"/>
      <c r="L90" s="103">
        <f t="shared" si="16"/>
        <v>6.65</v>
      </c>
      <c r="M90" s="47">
        <v>5</v>
      </c>
      <c r="N90" s="14" t="s">
        <v>3</v>
      </c>
      <c r="P90" s="1"/>
      <c r="R90" s="81">
        <v>100</v>
      </c>
      <c r="S90" s="14" t="s">
        <v>5</v>
      </c>
      <c r="T90" s="14" t="s">
        <v>23</v>
      </c>
      <c r="U90" s="19"/>
      <c r="V90" s="70">
        <f t="shared" si="18"/>
        <v>0</v>
      </c>
    </row>
    <row r="91" spans="1:24" ht="19.899999999999999" customHeight="1" thickBot="1" x14ac:dyDescent="0.3">
      <c r="A91" s="53">
        <v>751</v>
      </c>
      <c r="B91" s="3" t="s">
        <v>86</v>
      </c>
      <c r="C91" s="30">
        <v>175</v>
      </c>
      <c r="D91" s="30" t="s">
        <v>3</v>
      </c>
      <c r="E91" s="83">
        <v>58.08</v>
      </c>
      <c r="F91" s="30" t="s">
        <v>5</v>
      </c>
      <c r="G91" s="30" t="s">
        <v>10</v>
      </c>
      <c r="H91" s="40" t="s">
        <v>7</v>
      </c>
      <c r="I91" s="71">
        <f t="shared" si="17"/>
        <v>10164</v>
      </c>
      <c r="J91" s="2"/>
      <c r="K91" s="2"/>
      <c r="L91" s="103">
        <f t="shared" si="16"/>
        <v>266</v>
      </c>
      <c r="M91" s="30">
        <v>200</v>
      </c>
      <c r="N91" s="30" t="s">
        <v>3</v>
      </c>
      <c r="P91" s="1"/>
      <c r="R91" s="79">
        <v>58.08</v>
      </c>
      <c r="S91" s="30" t="s">
        <v>5</v>
      </c>
      <c r="T91" s="30" t="s">
        <v>10</v>
      </c>
      <c r="U91" s="30" t="s">
        <v>7</v>
      </c>
      <c r="V91" s="71">
        <f t="shared" si="18"/>
        <v>0</v>
      </c>
    </row>
    <row r="92" spans="1:24" ht="19.899999999999999" customHeight="1" thickBot="1" x14ac:dyDescent="0.3">
      <c r="A92" s="34">
        <v>765</v>
      </c>
      <c r="B92" s="18" t="s">
        <v>87</v>
      </c>
      <c r="C92" s="14">
        <v>650</v>
      </c>
      <c r="D92" s="14" t="s">
        <v>3</v>
      </c>
      <c r="E92" s="111">
        <v>2.79</v>
      </c>
      <c r="F92" s="14" t="s">
        <v>5</v>
      </c>
      <c r="G92" s="14" t="s">
        <v>13</v>
      </c>
      <c r="H92" s="46" t="s">
        <v>7</v>
      </c>
      <c r="I92" s="70">
        <f t="shared" si="17"/>
        <v>1813.5</v>
      </c>
      <c r="J92" s="2"/>
      <c r="K92" s="2"/>
      <c r="L92" s="103">
        <f t="shared" si="16"/>
        <v>931</v>
      </c>
      <c r="M92" s="47">
        <v>700</v>
      </c>
      <c r="N92" s="14" t="s">
        <v>3</v>
      </c>
      <c r="P92" s="1"/>
      <c r="R92" s="81">
        <v>2.79</v>
      </c>
      <c r="S92" s="14" t="s">
        <v>5</v>
      </c>
      <c r="T92" s="14" t="s">
        <v>13</v>
      </c>
      <c r="U92" s="19" t="s">
        <v>7</v>
      </c>
      <c r="V92" s="70">
        <f t="shared" si="18"/>
        <v>0</v>
      </c>
    </row>
    <row r="93" spans="1:24" ht="19.899999999999999" customHeight="1" thickBot="1" x14ac:dyDescent="0.3">
      <c r="A93" s="53">
        <v>811.36</v>
      </c>
      <c r="B93" s="3" t="s">
        <v>104</v>
      </c>
      <c r="C93" s="30">
        <v>4</v>
      </c>
      <c r="D93" s="30" t="s">
        <v>3</v>
      </c>
      <c r="E93" s="79">
        <v>600</v>
      </c>
      <c r="F93" s="30" t="s">
        <v>5</v>
      </c>
      <c r="G93" s="30" t="s">
        <v>23</v>
      </c>
      <c r="H93" s="30" t="s">
        <v>7</v>
      </c>
      <c r="I93" s="71">
        <f t="shared" si="17"/>
        <v>2400</v>
      </c>
      <c r="J93" s="2"/>
      <c r="K93" s="2"/>
      <c r="L93" s="103">
        <f t="shared" si="16"/>
        <v>5.32</v>
      </c>
      <c r="M93" s="30">
        <v>4</v>
      </c>
      <c r="N93" s="30" t="s">
        <v>3</v>
      </c>
      <c r="P93" s="1"/>
      <c r="R93" s="79">
        <v>600</v>
      </c>
      <c r="S93" s="30" t="s">
        <v>5</v>
      </c>
      <c r="T93" s="30" t="s">
        <v>23</v>
      </c>
      <c r="U93" s="30" t="s">
        <v>7</v>
      </c>
      <c r="V93" s="71">
        <f t="shared" si="18"/>
        <v>0</v>
      </c>
    </row>
    <row r="94" spans="1:24" ht="19.899999999999999" customHeight="1" thickBot="1" x14ac:dyDescent="0.3">
      <c r="A94" s="34">
        <v>854.01400000000001</v>
      </c>
      <c r="B94" s="18" t="s">
        <v>88</v>
      </c>
      <c r="C94" s="14">
        <v>800</v>
      </c>
      <c r="D94" s="14" t="s">
        <v>3</v>
      </c>
      <c r="E94" s="111">
        <v>2.1000000000000001E-2</v>
      </c>
      <c r="F94" s="14" t="s">
        <v>5</v>
      </c>
      <c r="G94" s="14" t="s">
        <v>41</v>
      </c>
      <c r="H94" s="14" t="s">
        <v>7</v>
      </c>
      <c r="I94" s="70">
        <f t="shared" si="17"/>
        <v>16.8</v>
      </c>
      <c r="J94" s="2"/>
      <c r="K94" s="2"/>
      <c r="L94" s="103">
        <f t="shared" si="16"/>
        <v>1596</v>
      </c>
      <c r="M94" s="30">
        <v>1200</v>
      </c>
      <c r="N94" s="30" t="s">
        <v>3</v>
      </c>
      <c r="P94" s="1"/>
      <c r="R94" s="94">
        <v>2.1000000000000001E-2</v>
      </c>
      <c r="S94" s="30" t="s">
        <v>5</v>
      </c>
      <c r="T94" s="30" t="s">
        <v>41</v>
      </c>
      <c r="U94" s="30" t="s">
        <v>7</v>
      </c>
      <c r="V94" s="71">
        <f t="shared" si="18"/>
        <v>0</v>
      </c>
    </row>
    <row r="95" spans="1:24" ht="19.899999999999999" customHeight="1" thickBot="1" x14ac:dyDescent="0.3">
      <c r="A95" s="53">
        <v>854.03399999999999</v>
      </c>
      <c r="B95" s="3" t="s">
        <v>89</v>
      </c>
      <c r="C95" s="30">
        <v>800</v>
      </c>
      <c r="D95" s="30" t="s">
        <v>3</v>
      </c>
      <c r="E95" s="79">
        <v>3.15</v>
      </c>
      <c r="F95" s="30" t="s">
        <v>5</v>
      </c>
      <c r="G95" s="30" t="s">
        <v>41</v>
      </c>
      <c r="H95" s="30" t="s">
        <v>7</v>
      </c>
      <c r="I95" s="71">
        <f t="shared" si="17"/>
        <v>2520</v>
      </c>
      <c r="J95" s="2"/>
      <c r="K95" s="2"/>
      <c r="L95" s="103">
        <f t="shared" si="16"/>
        <v>1330</v>
      </c>
      <c r="M95" s="14">
        <v>1000</v>
      </c>
      <c r="N95" s="14" t="s">
        <v>3</v>
      </c>
      <c r="P95" s="1"/>
      <c r="R95" s="93">
        <v>3.15</v>
      </c>
      <c r="S95" s="14" t="s">
        <v>5</v>
      </c>
      <c r="T95" s="14" t="s">
        <v>41</v>
      </c>
      <c r="U95" s="14" t="s">
        <v>7</v>
      </c>
      <c r="V95" s="70">
        <f t="shared" si="18"/>
        <v>0</v>
      </c>
    </row>
    <row r="96" spans="1:24" ht="19.899999999999999" customHeight="1" thickBot="1" x14ac:dyDescent="0.3">
      <c r="A96" s="34">
        <v>861.04</v>
      </c>
      <c r="B96" s="18" t="s">
        <v>110</v>
      </c>
      <c r="C96" s="14">
        <v>1800</v>
      </c>
      <c r="D96" s="14" t="s">
        <v>3</v>
      </c>
      <c r="E96" s="111">
        <v>0.23</v>
      </c>
      <c r="F96" s="14" t="s">
        <v>5</v>
      </c>
      <c r="G96" s="14" t="s">
        <v>41</v>
      </c>
      <c r="H96" s="14" t="s">
        <v>7</v>
      </c>
      <c r="I96" s="70">
        <f t="shared" si="17"/>
        <v>414</v>
      </c>
      <c r="J96" s="2"/>
      <c r="K96" s="2"/>
      <c r="L96" s="103">
        <f t="shared" si="16"/>
        <v>2660</v>
      </c>
      <c r="M96" s="14">
        <v>2000</v>
      </c>
      <c r="N96" s="14" t="s">
        <v>3</v>
      </c>
      <c r="P96" s="1"/>
      <c r="R96" s="93">
        <v>0.23</v>
      </c>
      <c r="S96" s="14" t="s">
        <v>5</v>
      </c>
      <c r="T96" s="14" t="s">
        <v>41</v>
      </c>
      <c r="U96" s="14" t="s">
        <v>7</v>
      </c>
      <c r="V96" s="70">
        <f t="shared" si="18"/>
        <v>0</v>
      </c>
    </row>
    <row r="97" spans="1:22" ht="19.899999999999999" customHeight="1" thickBot="1" x14ac:dyDescent="0.3">
      <c r="A97" s="53">
        <v>861.04</v>
      </c>
      <c r="B97" s="3" t="s">
        <v>90</v>
      </c>
      <c r="C97" s="30">
        <v>1800</v>
      </c>
      <c r="D97" s="30" t="s">
        <v>3</v>
      </c>
      <c r="E97" s="113">
        <v>0.23</v>
      </c>
      <c r="F97" s="30" t="s">
        <v>5</v>
      </c>
      <c r="G97" s="30" t="s">
        <v>41</v>
      </c>
      <c r="H97" s="30" t="s">
        <v>7</v>
      </c>
      <c r="I97" s="71">
        <f t="shared" si="17"/>
        <v>414</v>
      </c>
      <c r="L97" s="103">
        <f t="shared" si="16"/>
        <v>2660</v>
      </c>
      <c r="M97" s="30">
        <v>2000</v>
      </c>
      <c r="N97" s="30" t="s">
        <v>3</v>
      </c>
      <c r="P97" s="1"/>
      <c r="R97" s="94">
        <v>0.23</v>
      </c>
      <c r="S97" s="30" t="s">
        <v>5</v>
      </c>
      <c r="T97" s="30" t="s">
        <v>41</v>
      </c>
      <c r="U97" s="30" t="s">
        <v>7</v>
      </c>
      <c r="V97" s="71">
        <f t="shared" si="18"/>
        <v>0</v>
      </c>
    </row>
    <row r="98" spans="1:22" ht="19.899999999999999" customHeight="1" thickBot="1" x14ac:dyDescent="0.3">
      <c r="A98" s="34">
        <v>868.04</v>
      </c>
      <c r="B98" s="18" t="s">
        <v>91</v>
      </c>
      <c r="C98" s="14">
        <v>1800</v>
      </c>
      <c r="D98" s="14" t="s">
        <v>3</v>
      </c>
      <c r="E98" s="111">
        <v>0.35</v>
      </c>
      <c r="F98" s="14" t="s">
        <v>5</v>
      </c>
      <c r="G98" s="14" t="s">
        <v>41</v>
      </c>
      <c r="H98" s="14" t="s">
        <v>7</v>
      </c>
      <c r="I98" s="70">
        <f t="shared" si="17"/>
        <v>630</v>
      </c>
      <c r="L98" s="103">
        <f t="shared" si="16"/>
        <v>2660</v>
      </c>
      <c r="M98" s="14">
        <v>2000</v>
      </c>
      <c r="N98" s="14" t="s">
        <v>3</v>
      </c>
      <c r="P98" s="1"/>
      <c r="R98" s="93">
        <v>0.35</v>
      </c>
      <c r="S98" s="14" t="s">
        <v>5</v>
      </c>
      <c r="T98" s="14" t="s">
        <v>41</v>
      </c>
      <c r="U98" s="14" t="s">
        <v>7</v>
      </c>
      <c r="V98" s="70">
        <f t="shared" si="18"/>
        <v>0</v>
      </c>
    </row>
    <row r="99" spans="1:22" ht="19.149999999999999" customHeight="1" thickBot="1" x14ac:dyDescent="0.3">
      <c r="A99" s="53">
        <v>868.12</v>
      </c>
      <c r="B99" s="3" t="s">
        <v>92</v>
      </c>
      <c r="C99" s="30">
        <v>300</v>
      </c>
      <c r="D99" s="30" t="s">
        <v>3</v>
      </c>
      <c r="E99" s="113">
        <v>3.4</v>
      </c>
      <c r="F99" s="30" t="s">
        <v>5</v>
      </c>
      <c r="G99" s="30" t="s">
        <v>41</v>
      </c>
      <c r="H99" s="30" t="s">
        <v>7</v>
      </c>
      <c r="I99" s="71">
        <f t="shared" si="17"/>
        <v>1020</v>
      </c>
      <c r="L99" s="103">
        <f t="shared" si="16"/>
        <v>399</v>
      </c>
      <c r="M99" s="30">
        <v>300</v>
      </c>
      <c r="N99" s="30" t="s">
        <v>3</v>
      </c>
      <c r="P99" s="1"/>
      <c r="R99" s="94">
        <v>3.4</v>
      </c>
      <c r="S99" s="30" t="s">
        <v>5</v>
      </c>
      <c r="T99" s="30" t="s">
        <v>41</v>
      </c>
      <c r="U99" s="30" t="s">
        <v>7</v>
      </c>
      <c r="V99" s="71">
        <f t="shared" si="18"/>
        <v>0</v>
      </c>
    </row>
    <row r="100" spans="1:22" ht="19.149999999999999" customHeight="1" thickBot="1" x14ac:dyDescent="0.3">
      <c r="A100" s="34">
        <v>869.04</v>
      </c>
      <c r="B100" s="18" t="s">
        <v>93</v>
      </c>
      <c r="C100" s="14">
        <v>1800</v>
      </c>
      <c r="D100" s="14" t="s">
        <v>3</v>
      </c>
      <c r="E100" s="111">
        <v>0.37</v>
      </c>
      <c r="F100" s="14" t="s">
        <v>5</v>
      </c>
      <c r="G100" s="14" t="s">
        <v>41</v>
      </c>
      <c r="H100" s="14" t="s">
        <v>7</v>
      </c>
      <c r="I100" s="70">
        <f t="shared" si="17"/>
        <v>666</v>
      </c>
      <c r="L100" s="103">
        <f t="shared" si="16"/>
        <v>2660</v>
      </c>
      <c r="M100" s="14">
        <v>2000</v>
      </c>
      <c r="N100" s="14" t="s">
        <v>3</v>
      </c>
      <c r="P100" s="1"/>
      <c r="R100" s="93">
        <v>0.37</v>
      </c>
      <c r="S100" s="14" t="s">
        <v>5</v>
      </c>
      <c r="T100" s="14" t="s">
        <v>41</v>
      </c>
      <c r="U100" s="14" t="s">
        <v>7</v>
      </c>
      <c r="V100" s="70">
        <f t="shared" si="18"/>
        <v>0</v>
      </c>
    </row>
    <row r="101" spans="1:22" ht="19.899999999999999" customHeight="1" thickBot="1" x14ac:dyDescent="0.3">
      <c r="A101" s="53">
        <v>874.1</v>
      </c>
      <c r="B101" s="3" t="s">
        <v>94</v>
      </c>
      <c r="C101" s="30">
        <v>12</v>
      </c>
      <c r="D101" s="30" t="s">
        <v>3</v>
      </c>
      <c r="E101" s="113">
        <v>157.5</v>
      </c>
      <c r="F101" s="30" t="s">
        <v>5</v>
      </c>
      <c r="G101" s="30" t="s">
        <v>23</v>
      </c>
      <c r="H101" s="30" t="s">
        <v>7</v>
      </c>
      <c r="I101" s="71">
        <f t="shared" si="17"/>
        <v>1890</v>
      </c>
      <c r="J101" s="2"/>
      <c r="K101" s="2"/>
      <c r="L101" s="103">
        <f t="shared" si="16"/>
        <v>15.96</v>
      </c>
      <c r="M101" s="30">
        <v>12</v>
      </c>
      <c r="N101" s="30" t="s">
        <v>3</v>
      </c>
      <c r="P101" s="1"/>
      <c r="R101" s="94">
        <v>157.5</v>
      </c>
      <c r="S101" s="30" t="s">
        <v>5</v>
      </c>
      <c r="T101" s="30" t="s">
        <v>23</v>
      </c>
      <c r="U101" s="40" t="s">
        <v>7</v>
      </c>
      <c r="V101" s="70">
        <f t="shared" si="18"/>
        <v>0</v>
      </c>
    </row>
    <row r="102" spans="1:22" ht="15.75" thickBot="1" x14ac:dyDescent="0.3">
      <c r="A102" s="34"/>
      <c r="B102" s="18"/>
      <c r="C102" s="14"/>
      <c r="D102" s="14"/>
      <c r="E102" s="111"/>
      <c r="F102" s="14"/>
      <c r="G102" s="14"/>
      <c r="H102" s="14"/>
      <c r="I102" s="70"/>
      <c r="L102" s="103">
        <f t="shared" si="16"/>
        <v>0</v>
      </c>
      <c r="R102" s="74"/>
      <c r="V102" s="68"/>
    </row>
    <row r="103" spans="1:22" ht="25.15" customHeight="1" thickBot="1" x14ac:dyDescent="0.4">
      <c r="A103" s="53"/>
      <c r="B103" s="3"/>
      <c r="C103" s="30" t="s">
        <v>119</v>
      </c>
      <c r="D103" s="30"/>
      <c r="E103" s="113"/>
      <c r="F103" s="30" t="s">
        <v>12</v>
      </c>
      <c r="G103" s="30"/>
      <c r="H103" s="40"/>
      <c r="I103" s="70">
        <f>SUM(I7:I101)</f>
        <v>1262949.6599999999</v>
      </c>
      <c r="L103" s="103" t="e">
        <f t="shared" si="16"/>
        <v>#VALUE!</v>
      </c>
      <c r="M103" s="57" t="s">
        <v>98</v>
      </c>
      <c r="N103" s="57"/>
      <c r="R103" s="87"/>
      <c r="S103" s="60" t="s">
        <v>12</v>
      </c>
      <c r="T103" s="56"/>
      <c r="U103" s="56"/>
      <c r="V103" s="73">
        <f>SUM(V7:V101)</f>
        <v>0</v>
      </c>
    </row>
    <row r="104" spans="1:22" ht="15.75" thickBot="1" x14ac:dyDescent="0.3">
      <c r="E104" s="74" t="s">
        <v>103</v>
      </c>
      <c r="L104" s="103">
        <f t="shared" si="16"/>
        <v>0</v>
      </c>
      <c r="R104" s="74">
        <v>1398908.21</v>
      </c>
      <c r="V104" s="68"/>
    </row>
    <row r="105" spans="1:22" ht="21.75" thickBot="1" x14ac:dyDescent="0.4">
      <c r="C105" s="57"/>
      <c r="D105" s="57"/>
      <c r="E105" s="87"/>
      <c r="F105" s="60"/>
      <c r="G105" s="56"/>
      <c r="H105" s="56"/>
      <c r="I105" s="73"/>
      <c r="L105" s="103">
        <f t="shared" si="16"/>
        <v>0</v>
      </c>
      <c r="R105" s="74"/>
      <c r="V105" s="68"/>
    </row>
    <row r="106" spans="1:22" x14ac:dyDescent="0.25">
      <c r="L106" s="103">
        <f t="shared" si="16"/>
        <v>0</v>
      </c>
      <c r="R106" s="74"/>
      <c r="V106" s="68"/>
    </row>
    <row r="107" spans="1:22" x14ac:dyDescent="0.25">
      <c r="L107" s="103">
        <f t="shared" si="16"/>
        <v>0</v>
      </c>
      <c r="R107" s="74"/>
      <c r="V107" s="68"/>
    </row>
    <row r="108" spans="1:22" x14ac:dyDescent="0.25">
      <c r="L108" s="103">
        <f t="shared" si="16"/>
        <v>0</v>
      </c>
      <c r="R108" s="74"/>
      <c r="V108" s="68"/>
    </row>
    <row r="109" spans="1:22" x14ac:dyDescent="0.25">
      <c r="L109" s="103">
        <f t="shared" si="16"/>
        <v>0</v>
      </c>
      <c r="R109" s="74"/>
      <c r="V109" s="68"/>
    </row>
  </sheetData>
  <pageMargins left="0.7" right="0.7" top="0.75" bottom="0.75" header="0.3" footer="0.3"/>
  <pageSetup scale="4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T104"/>
  <sheetViews>
    <sheetView view="pageLayout" topLeftCell="A94" zoomScaleNormal="70" workbookViewId="0">
      <selection activeCell="C2" sqref="C2"/>
    </sheetView>
  </sheetViews>
  <sheetFormatPr defaultRowHeight="15" x14ac:dyDescent="0.25"/>
  <cols>
    <col min="2" max="2" width="46.140625" customWidth="1"/>
    <col min="4" max="4" width="2.7109375" customWidth="1"/>
    <col min="5" max="5" width="16.5703125" style="74" customWidth="1"/>
    <col min="6" max="6" width="2.5703125" customWidth="1"/>
    <col min="7" max="7" width="5.140625" customWidth="1"/>
    <col min="8" max="8" width="2.7109375" customWidth="1"/>
    <col min="9" max="9" width="27.42578125" style="68" customWidth="1"/>
    <col min="10" max="10" width="18.42578125" customWidth="1"/>
    <col min="11" max="11" width="7.7109375" customWidth="1"/>
    <col min="12" max="12" width="13.7109375" style="61" customWidth="1"/>
    <col min="13" max="13" width="1.28515625" customWidth="1"/>
    <col min="14" max="14" width="10" customWidth="1"/>
    <col min="16" max="16" width="16.5703125" style="74" customWidth="1"/>
    <col min="17" max="17" width="2.5703125" customWidth="1"/>
    <col min="18" max="18" width="5.140625" customWidth="1"/>
    <col min="19" max="19" width="2.7109375" customWidth="1"/>
    <col min="20" max="20" width="27.42578125" style="68" customWidth="1"/>
  </cols>
  <sheetData>
    <row r="1" spans="1:20" ht="21" x14ac:dyDescent="0.35">
      <c r="B1" s="65" t="s">
        <v>115</v>
      </c>
      <c r="E1"/>
      <c r="G1" s="74"/>
      <c r="J1" s="100" t="s">
        <v>105</v>
      </c>
      <c r="K1" s="101">
        <v>1287504</v>
      </c>
      <c r="P1"/>
      <c r="R1" s="74"/>
      <c r="S1" s="100" t="s">
        <v>105</v>
      </c>
      <c r="T1" s="101">
        <v>1015000</v>
      </c>
    </row>
    <row r="2" spans="1:20" x14ac:dyDescent="0.25">
      <c r="B2" s="51" t="s">
        <v>116</v>
      </c>
      <c r="E2"/>
      <c r="G2" s="74"/>
      <c r="J2" s="100" t="s">
        <v>106</v>
      </c>
      <c r="K2" s="101">
        <f>I103</f>
        <v>0</v>
      </c>
      <c r="P2"/>
      <c r="R2" s="74"/>
      <c r="S2" s="100" t="s">
        <v>106</v>
      </c>
      <c r="T2" s="101">
        <f>T103</f>
        <v>0</v>
      </c>
    </row>
    <row r="3" spans="1:20" ht="15.75" x14ac:dyDescent="0.25">
      <c r="B3" s="66" t="s">
        <v>96</v>
      </c>
    </row>
    <row r="5" spans="1:20" x14ac:dyDescent="0.25">
      <c r="A5" s="58" t="s">
        <v>0</v>
      </c>
      <c r="B5" s="58" t="s">
        <v>1</v>
      </c>
      <c r="C5" s="58" t="s">
        <v>2</v>
      </c>
      <c r="D5" s="58" t="s">
        <v>3</v>
      </c>
      <c r="E5" s="75" t="s">
        <v>4</v>
      </c>
      <c r="F5" s="58" t="s">
        <v>5</v>
      </c>
      <c r="G5" s="58" t="s">
        <v>6</v>
      </c>
      <c r="H5" s="58" t="s">
        <v>7</v>
      </c>
      <c r="I5" s="69" t="s">
        <v>8</v>
      </c>
      <c r="L5" s="62" t="s">
        <v>97</v>
      </c>
      <c r="N5" s="59"/>
      <c r="P5" s="75" t="s">
        <v>4</v>
      </c>
      <c r="Q5" s="58" t="s">
        <v>5</v>
      </c>
      <c r="R5" s="58" t="s">
        <v>6</v>
      </c>
      <c r="S5" s="58" t="s">
        <v>7</v>
      </c>
      <c r="T5" s="69" t="s">
        <v>8</v>
      </c>
    </row>
    <row r="6" spans="1:20" ht="15.75" thickBot="1" x14ac:dyDescent="0.3">
      <c r="C6" s="97" t="s">
        <v>103</v>
      </c>
      <c r="E6" s="88" t="s">
        <v>103</v>
      </c>
      <c r="P6" s="88" t="s">
        <v>103</v>
      </c>
    </row>
    <row r="7" spans="1:20" ht="20.45" customHeight="1" thickBot="1" x14ac:dyDescent="0.3">
      <c r="A7" s="10">
        <v>120</v>
      </c>
      <c r="B7" s="123" t="s">
        <v>9</v>
      </c>
      <c r="C7" s="13">
        <f>'Year #3 Cost Est.'!C7</f>
        <v>300</v>
      </c>
      <c r="D7" s="13" t="s">
        <v>3</v>
      </c>
      <c r="E7" s="76"/>
      <c r="F7" s="13" t="s">
        <v>5</v>
      </c>
      <c r="G7" s="13" t="s">
        <v>10</v>
      </c>
      <c r="H7" s="13" t="s">
        <v>7</v>
      </c>
      <c r="I7" s="70">
        <f t="shared" ref="I7:I26" si="0">C7*E7</f>
        <v>0</v>
      </c>
      <c r="J7" s="2"/>
      <c r="L7" s="63">
        <v>150</v>
      </c>
      <c r="N7" s="1"/>
      <c r="P7" s="98">
        <v>38</v>
      </c>
      <c r="Q7" s="13" t="s">
        <v>5</v>
      </c>
      <c r="R7" s="13" t="s">
        <v>10</v>
      </c>
      <c r="S7" s="13" t="s">
        <v>7</v>
      </c>
      <c r="T7" s="70">
        <f t="shared" ref="T7:T26" si="1">N7*P7</f>
        <v>0</v>
      </c>
    </row>
    <row r="8" spans="1:20" ht="20.45" customHeight="1" thickBot="1" x14ac:dyDescent="0.3">
      <c r="A8" s="31">
        <v>121</v>
      </c>
      <c r="B8" s="122" t="s">
        <v>11</v>
      </c>
      <c r="C8" s="4">
        <f>'Year #3 Cost Est.'!C8</f>
        <v>25</v>
      </c>
      <c r="D8" s="4" t="s">
        <v>3</v>
      </c>
      <c r="E8" s="114"/>
      <c r="F8" s="4" t="s">
        <v>5</v>
      </c>
      <c r="G8" s="4" t="s">
        <v>10</v>
      </c>
      <c r="H8" s="4" t="s">
        <v>7</v>
      </c>
      <c r="I8" s="71">
        <f t="shared" si="0"/>
        <v>0</v>
      </c>
      <c r="J8" s="2"/>
      <c r="L8" s="63">
        <v>0</v>
      </c>
      <c r="N8" s="1"/>
      <c r="P8" s="99">
        <v>125</v>
      </c>
      <c r="Q8" s="4" t="s">
        <v>5</v>
      </c>
      <c r="R8" s="4" t="s">
        <v>10</v>
      </c>
      <c r="S8" s="4" t="s">
        <v>7</v>
      </c>
      <c r="T8" s="71">
        <f t="shared" si="1"/>
        <v>0</v>
      </c>
    </row>
    <row r="9" spans="1:20" ht="20.45" customHeight="1" thickBot="1" x14ac:dyDescent="0.3">
      <c r="A9" s="10">
        <v>129</v>
      </c>
      <c r="B9" s="123" t="s">
        <v>15</v>
      </c>
      <c r="C9" s="13">
        <f>'Year #3 Cost Est.'!C9</f>
        <v>2200</v>
      </c>
      <c r="D9" s="13" t="s">
        <v>3</v>
      </c>
      <c r="E9" s="107"/>
      <c r="F9" s="13" t="s">
        <v>5</v>
      </c>
      <c r="G9" s="13" t="s">
        <v>13</v>
      </c>
      <c r="H9" s="13" t="s">
        <v>7</v>
      </c>
      <c r="I9" s="70">
        <f t="shared" si="0"/>
        <v>0</v>
      </c>
      <c r="J9" s="2"/>
      <c r="L9" s="63">
        <v>17445.72</v>
      </c>
      <c r="N9" s="1"/>
      <c r="P9" s="89">
        <v>5</v>
      </c>
      <c r="Q9" s="13" t="s">
        <v>5</v>
      </c>
      <c r="R9" s="13" t="s">
        <v>13</v>
      </c>
      <c r="S9" s="13" t="s">
        <v>7</v>
      </c>
      <c r="T9" s="70">
        <f t="shared" si="1"/>
        <v>0</v>
      </c>
    </row>
    <row r="10" spans="1:20" ht="19.899999999999999" customHeight="1" thickBot="1" x14ac:dyDescent="0.3">
      <c r="A10" s="6">
        <v>129.01</v>
      </c>
      <c r="B10" s="124" t="s">
        <v>14</v>
      </c>
      <c r="C10" s="4">
        <f>'Year #3 Cost Est.'!C10</f>
        <v>2200</v>
      </c>
      <c r="D10" s="9" t="s">
        <v>3</v>
      </c>
      <c r="E10" s="108"/>
      <c r="F10" s="9" t="s">
        <v>5</v>
      </c>
      <c r="G10" s="9" t="s">
        <v>13</v>
      </c>
      <c r="H10" s="9" t="s">
        <v>7</v>
      </c>
      <c r="I10" s="71">
        <f t="shared" si="0"/>
        <v>0</v>
      </c>
      <c r="J10" s="2"/>
      <c r="L10" s="63">
        <v>0</v>
      </c>
      <c r="N10" s="1"/>
      <c r="P10" s="90">
        <v>5.25</v>
      </c>
      <c r="Q10" s="9" t="s">
        <v>5</v>
      </c>
      <c r="R10" s="9" t="s">
        <v>13</v>
      </c>
      <c r="S10" s="9" t="s">
        <v>7</v>
      </c>
      <c r="T10" s="102">
        <f t="shared" si="1"/>
        <v>0</v>
      </c>
    </row>
    <row r="11" spans="1:20" ht="19.899999999999999" customHeight="1" thickBot="1" x14ac:dyDescent="0.3">
      <c r="A11" s="10">
        <v>129.02000000000001</v>
      </c>
      <c r="B11" s="123" t="s">
        <v>16</v>
      </c>
      <c r="C11" s="13">
        <f>'Year #3 Cost Est.'!C11</f>
        <v>2200</v>
      </c>
      <c r="D11" s="13" t="s">
        <v>3</v>
      </c>
      <c r="E11" s="107"/>
      <c r="F11" s="13" t="s">
        <v>5</v>
      </c>
      <c r="G11" s="13" t="s">
        <v>13</v>
      </c>
      <c r="H11" s="13" t="s">
        <v>7</v>
      </c>
      <c r="I11" s="70">
        <f t="shared" si="0"/>
        <v>0</v>
      </c>
      <c r="J11" s="2"/>
      <c r="L11" s="63">
        <v>7330.96</v>
      </c>
      <c r="N11" s="1"/>
      <c r="P11" s="89">
        <v>7</v>
      </c>
      <c r="Q11" s="13" t="s">
        <v>5</v>
      </c>
      <c r="R11" s="13" t="s">
        <v>13</v>
      </c>
      <c r="S11" s="13" t="s">
        <v>7</v>
      </c>
      <c r="T11" s="70">
        <f t="shared" si="1"/>
        <v>0</v>
      </c>
    </row>
    <row r="12" spans="1:20" ht="19.899999999999999" customHeight="1" thickBot="1" x14ac:dyDescent="0.3">
      <c r="A12" s="6">
        <v>129.1</v>
      </c>
      <c r="B12" s="125" t="s">
        <v>17</v>
      </c>
      <c r="C12" s="4">
        <f>'Year #3 Cost Est.'!C12</f>
        <v>400</v>
      </c>
      <c r="D12" s="9" t="s">
        <v>3</v>
      </c>
      <c r="E12" s="109"/>
      <c r="F12" s="9" t="s">
        <v>5</v>
      </c>
      <c r="G12" s="9" t="s">
        <v>13</v>
      </c>
      <c r="H12" s="9" t="s">
        <v>7</v>
      </c>
      <c r="I12" s="71">
        <f t="shared" si="0"/>
        <v>0</v>
      </c>
      <c r="J12" s="2"/>
      <c r="L12" s="63">
        <v>0</v>
      </c>
      <c r="N12" s="1"/>
      <c r="P12" s="91">
        <v>5</v>
      </c>
      <c r="Q12" s="9" t="s">
        <v>5</v>
      </c>
      <c r="R12" s="9" t="s">
        <v>13</v>
      </c>
      <c r="S12" s="9" t="s">
        <v>7</v>
      </c>
      <c r="T12" s="71">
        <f t="shared" si="1"/>
        <v>0</v>
      </c>
    </row>
    <row r="13" spans="1:20" ht="19.899999999999999" customHeight="1" thickBot="1" x14ac:dyDescent="0.3">
      <c r="A13" s="10">
        <v>141.1</v>
      </c>
      <c r="B13" s="123" t="s">
        <v>18</v>
      </c>
      <c r="C13" s="13">
        <f>'Year #3 Cost Est.'!C13</f>
        <v>5</v>
      </c>
      <c r="D13" s="13" t="s">
        <v>3</v>
      </c>
      <c r="E13" s="107"/>
      <c r="F13" s="13" t="s">
        <v>5</v>
      </c>
      <c r="G13" s="13" t="s">
        <v>10</v>
      </c>
      <c r="H13" s="13" t="s">
        <v>7</v>
      </c>
      <c r="I13" s="70">
        <f t="shared" si="0"/>
        <v>0</v>
      </c>
      <c r="J13" s="2"/>
      <c r="L13" s="63">
        <v>14</v>
      </c>
      <c r="N13" s="1"/>
      <c r="P13" s="89">
        <v>100</v>
      </c>
      <c r="Q13" s="13" t="s">
        <v>5</v>
      </c>
      <c r="R13" s="13" t="s">
        <v>10</v>
      </c>
      <c r="S13" s="13" t="s">
        <v>7</v>
      </c>
      <c r="T13" s="70">
        <f t="shared" si="1"/>
        <v>0</v>
      </c>
    </row>
    <row r="14" spans="1:20" ht="19.899999999999999" customHeight="1" thickBot="1" x14ac:dyDescent="0.3">
      <c r="A14" s="27">
        <v>151</v>
      </c>
      <c r="B14" s="127" t="s">
        <v>19</v>
      </c>
      <c r="C14" s="4">
        <f>'Year #3 Cost Est.'!C14</f>
        <v>300</v>
      </c>
      <c r="D14" s="29" t="s">
        <v>3</v>
      </c>
      <c r="E14" s="115"/>
      <c r="F14" s="29" t="s">
        <v>5</v>
      </c>
      <c r="G14" s="29" t="s">
        <v>10</v>
      </c>
      <c r="H14" s="29" t="s">
        <v>7</v>
      </c>
      <c r="I14" s="71">
        <f t="shared" si="0"/>
        <v>0</v>
      </c>
      <c r="J14" s="2"/>
      <c r="L14" s="63">
        <v>1718.05</v>
      </c>
      <c r="N14" s="1"/>
      <c r="P14" s="77">
        <v>40</v>
      </c>
      <c r="Q14" s="29" t="s">
        <v>5</v>
      </c>
      <c r="R14" s="29" t="s">
        <v>10</v>
      </c>
      <c r="S14" s="29" t="s">
        <v>7</v>
      </c>
      <c r="T14" s="71">
        <f t="shared" si="1"/>
        <v>0</v>
      </c>
    </row>
    <row r="15" spans="1:20" ht="19.899999999999999" customHeight="1" thickBot="1" x14ac:dyDescent="0.3">
      <c r="A15" s="32">
        <v>153</v>
      </c>
      <c r="B15" s="128" t="s">
        <v>20</v>
      </c>
      <c r="C15" s="13">
        <f>'Year #3 Cost Est.'!C15</f>
        <v>10</v>
      </c>
      <c r="D15" s="16" t="s">
        <v>3</v>
      </c>
      <c r="E15" s="78"/>
      <c r="F15" s="16" t="s">
        <v>5</v>
      </c>
      <c r="G15" s="16" t="s">
        <v>10</v>
      </c>
      <c r="H15" s="16" t="s">
        <v>7</v>
      </c>
      <c r="I15" s="70">
        <f t="shared" si="0"/>
        <v>0</v>
      </c>
      <c r="J15" s="2"/>
      <c r="L15" s="63">
        <v>0</v>
      </c>
      <c r="N15" s="1"/>
      <c r="P15" s="78">
        <v>150</v>
      </c>
      <c r="Q15" s="16" t="s">
        <v>5</v>
      </c>
      <c r="R15" s="16" t="s">
        <v>10</v>
      </c>
      <c r="S15" s="16" t="s">
        <v>7</v>
      </c>
      <c r="T15" s="70">
        <f t="shared" si="1"/>
        <v>0</v>
      </c>
    </row>
    <row r="16" spans="1:20" ht="19.899999999999999" customHeight="1" thickBot="1" x14ac:dyDescent="0.3">
      <c r="A16" s="6">
        <v>170</v>
      </c>
      <c r="B16" s="125" t="s">
        <v>21</v>
      </c>
      <c r="C16" s="4">
        <f>'Year #3 Cost Est.'!C16</f>
        <v>600</v>
      </c>
      <c r="D16" s="9" t="s">
        <v>3</v>
      </c>
      <c r="E16" s="79"/>
      <c r="F16" s="9" t="s">
        <v>5</v>
      </c>
      <c r="G16" s="9" t="s">
        <v>13</v>
      </c>
      <c r="H16" s="9" t="s">
        <v>7</v>
      </c>
      <c r="I16" s="71">
        <f t="shared" si="0"/>
        <v>0</v>
      </c>
      <c r="J16" s="2"/>
      <c r="L16" s="63">
        <v>15542.09</v>
      </c>
      <c r="N16" s="1"/>
      <c r="P16" s="79">
        <v>7.5</v>
      </c>
      <c r="Q16" s="9" t="s">
        <v>5</v>
      </c>
      <c r="R16" s="9" t="s">
        <v>13</v>
      </c>
      <c r="S16" s="9" t="s">
        <v>7</v>
      </c>
      <c r="T16" s="71">
        <f t="shared" si="1"/>
        <v>0</v>
      </c>
    </row>
    <row r="17" spans="1:20" ht="19.899999999999999" customHeight="1" thickBot="1" x14ac:dyDescent="0.3">
      <c r="A17" s="32">
        <v>201</v>
      </c>
      <c r="B17" s="128" t="s">
        <v>22</v>
      </c>
      <c r="C17" s="13">
        <f>'Year #3 Cost Est.'!C17</f>
        <v>1</v>
      </c>
      <c r="D17" s="16" t="s">
        <v>3</v>
      </c>
      <c r="E17" s="78"/>
      <c r="F17" s="16" t="s">
        <v>5</v>
      </c>
      <c r="G17" s="16" t="s">
        <v>23</v>
      </c>
      <c r="H17" s="16" t="s">
        <v>7</v>
      </c>
      <c r="I17" s="70">
        <f t="shared" si="0"/>
        <v>0</v>
      </c>
      <c r="J17" s="2"/>
      <c r="L17" s="63">
        <v>0</v>
      </c>
      <c r="N17" s="1"/>
      <c r="P17" s="80">
        <v>5000</v>
      </c>
      <c r="Q17" s="17" t="s">
        <v>5</v>
      </c>
      <c r="R17" s="17" t="s">
        <v>23</v>
      </c>
      <c r="S17" s="17" t="s">
        <v>7</v>
      </c>
      <c r="T17" s="71">
        <f t="shared" si="1"/>
        <v>0</v>
      </c>
    </row>
    <row r="18" spans="1:20" ht="19.899999999999999" customHeight="1" thickBot="1" x14ac:dyDescent="0.3">
      <c r="A18" s="6">
        <v>202</v>
      </c>
      <c r="B18" s="125" t="s">
        <v>24</v>
      </c>
      <c r="C18" s="4">
        <f>'Year #3 Cost Est.'!C18</f>
        <v>1</v>
      </c>
      <c r="D18" s="9" t="s">
        <v>3</v>
      </c>
      <c r="E18" s="79"/>
      <c r="F18" s="9" t="s">
        <v>5</v>
      </c>
      <c r="G18" s="9" t="s">
        <v>23</v>
      </c>
      <c r="H18" s="9" t="s">
        <v>7</v>
      </c>
      <c r="I18" s="71">
        <f t="shared" si="0"/>
        <v>0</v>
      </c>
      <c r="J18" s="2"/>
      <c r="L18" s="63">
        <v>0</v>
      </c>
      <c r="N18" s="1"/>
      <c r="P18" s="81">
        <v>6000</v>
      </c>
      <c r="Q18" s="13" t="s">
        <v>5</v>
      </c>
      <c r="R18" s="13" t="s">
        <v>23</v>
      </c>
      <c r="S18" s="13" t="s">
        <v>7</v>
      </c>
      <c r="T18" s="70">
        <f t="shared" si="1"/>
        <v>0</v>
      </c>
    </row>
    <row r="19" spans="1:20" ht="19.899999999999999" customHeight="1" thickBot="1" x14ac:dyDescent="0.3">
      <c r="A19" s="10">
        <v>204</v>
      </c>
      <c r="B19" s="123" t="s">
        <v>25</v>
      </c>
      <c r="C19" s="13">
        <f>'Year #3 Cost Est.'!C19</f>
        <v>1</v>
      </c>
      <c r="D19" s="13" t="s">
        <v>3</v>
      </c>
      <c r="E19" s="76"/>
      <c r="F19" s="13" t="s">
        <v>5</v>
      </c>
      <c r="G19" s="13" t="s">
        <v>23</v>
      </c>
      <c r="H19" s="13" t="s">
        <v>7</v>
      </c>
      <c r="I19" s="70">
        <f t="shared" si="0"/>
        <v>0</v>
      </c>
      <c r="J19" s="2"/>
      <c r="L19" s="61">
        <v>1</v>
      </c>
      <c r="N19" s="1"/>
      <c r="P19" s="82">
        <v>2575</v>
      </c>
      <c r="Q19" s="37" t="s">
        <v>5</v>
      </c>
      <c r="R19" s="37" t="s">
        <v>23</v>
      </c>
      <c r="S19" s="38" t="s">
        <v>7</v>
      </c>
      <c r="T19" s="71">
        <f t="shared" si="1"/>
        <v>0</v>
      </c>
    </row>
    <row r="20" spans="1:20" ht="19.899999999999999" customHeight="1" thickBot="1" x14ac:dyDescent="0.3">
      <c r="A20" s="31">
        <v>205</v>
      </c>
      <c r="B20" s="122" t="s">
        <v>26</v>
      </c>
      <c r="C20" s="4">
        <f>'Year #3 Cost Est.'!C20</f>
        <v>1</v>
      </c>
      <c r="D20" s="4" t="s">
        <v>3</v>
      </c>
      <c r="E20" s="114"/>
      <c r="F20" s="4" t="s">
        <v>5</v>
      </c>
      <c r="G20" s="4" t="s">
        <v>23</v>
      </c>
      <c r="H20" s="4" t="s">
        <v>7</v>
      </c>
      <c r="I20" s="71">
        <f t="shared" si="0"/>
        <v>0</v>
      </c>
      <c r="J20" s="2"/>
      <c r="L20" s="61">
        <v>1</v>
      </c>
      <c r="N20" s="1"/>
      <c r="P20" s="81">
        <v>6197.84</v>
      </c>
      <c r="Q20" s="14" t="s">
        <v>5</v>
      </c>
      <c r="R20" s="14" t="s">
        <v>23</v>
      </c>
      <c r="S20" s="39" t="s">
        <v>7</v>
      </c>
      <c r="T20" s="70">
        <f t="shared" si="1"/>
        <v>0</v>
      </c>
    </row>
    <row r="21" spans="1:20" ht="19.899999999999999" customHeight="1" thickBot="1" x14ac:dyDescent="0.3">
      <c r="A21" s="10" t="s">
        <v>27</v>
      </c>
      <c r="B21" s="123" t="s">
        <v>99</v>
      </c>
      <c r="C21" s="13">
        <f>'Year #3 Cost Est.'!C21</f>
        <v>6</v>
      </c>
      <c r="D21" s="13" t="s">
        <v>3</v>
      </c>
      <c r="E21" s="107"/>
      <c r="F21" s="13" t="s">
        <v>5</v>
      </c>
      <c r="G21" s="13" t="s">
        <v>23</v>
      </c>
      <c r="H21" s="13" t="s">
        <v>7</v>
      </c>
      <c r="I21" s="70">
        <f t="shared" si="0"/>
        <v>0</v>
      </c>
      <c r="J21" s="2"/>
      <c r="L21" s="61">
        <v>94</v>
      </c>
      <c r="N21" s="1"/>
      <c r="P21" s="92">
        <v>375</v>
      </c>
      <c r="Q21" s="37" t="s">
        <v>5</v>
      </c>
      <c r="R21" s="37" t="s">
        <v>23</v>
      </c>
      <c r="S21" s="38" t="s">
        <v>7</v>
      </c>
      <c r="T21" s="71">
        <f t="shared" si="1"/>
        <v>0</v>
      </c>
    </row>
    <row r="22" spans="1:20" ht="19.899999999999999" customHeight="1" thickBot="1" x14ac:dyDescent="0.3">
      <c r="A22" s="6" t="s">
        <v>28</v>
      </c>
      <c r="B22" s="124" t="s">
        <v>100</v>
      </c>
      <c r="C22" s="4">
        <f>'Year #3 Cost Est.'!C22</f>
        <v>40</v>
      </c>
      <c r="D22" s="9" t="s">
        <v>3</v>
      </c>
      <c r="E22" s="108"/>
      <c r="F22" s="9" t="s">
        <v>5</v>
      </c>
      <c r="G22" s="9" t="s">
        <v>23</v>
      </c>
      <c r="H22" s="9" t="s">
        <v>7</v>
      </c>
      <c r="I22" s="71">
        <f t="shared" si="0"/>
        <v>0</v>
      </c>
      <c r="J22" s="2"/>
      <c r="L22" s="61">
        <v>293</v>
      </c>
      <c r="N22" s="1"/>
      <c r="P22" s="93">
        <v>350</v>
      </c>
      <c r="Q22" s="14" t="s">
        <v>5</v>
      </c>
      <c r="R22" s="14" t="s">
        <v>23</v>
      </c>
      <c r="S22" s="39" t="s">
        <v>7</v>
      </c>
      <c r="T22" s="70">
        <f t="shared" si="1"/>
        <v>0</v>
      </c>
    </row>
    <row r="23" spans="1:20" ht="19.899999999999999" customHeight="1" thickBot="1" x14ac:dyDescent="0.3">
      <c r="A23" s="10">
        <v>220.2</v>
      </c>
      <c r="B23" s="123" t="s">
        <v>29</v>
      </c>
      <c r="C23" s="13">
        <f>'Year #3 Cost Est.'!C23</f>
        <v>20</v>
      </c>
      <c r="D23" s="13" t="s">
        <v>3</v>
      </c>
      <c r="E23" s="107"/>
      <c r="F23" s="13" t="s">
        <v>5</v>
      </c>
      <c r="G23" s="13" t="s">
        <v>118</v>
      </c>
      <c r="H23" s="13" t="s">
        <v>7</v>
      </c>
      <c r="I23" s="70">
        <f t="shared" si="0"/>
        <v>0</v>
      </c>
      <c r="J23" s="2"/>
      <c r="L23" s="61">
        <v>192.42</v>
      </c>
      <c r="N23" s="1"/>
      <c r="P23" s="79">
        <v>350</v>
      </c>
      <c r="Q23" s="30" t="s">
        <v>5</v>
      </c>
      <c r="R23" s="30" t="s">
        <v>30</v>
      </c>
      <c r="S23" s="40" t="s">
        <v>7</v>
      </c>
      <c r="T23" s="71">
        <f t="shared" si="1"/>
        <v>0</v>
      </c>
    </row>
    <row r="24" spans="1:20" ht="19.899999999999999" customHeight="1" thickBot="1" x14ac:dyDescent="0.3">
      <c r="A24" s="6">
        <v>220.3</v>
      </c>
      <c r="B24" s="125" t="s">
        <v>31</v>
      </c>
      <c r="C24" s="4">
        <f>'Year #3 Cost Est.'!C24</f>
        <v>1</v>
      </c>
      <c r="D24" s="9" t="s">
        <v>3</v>
      </c>
      <c r="E24" s="109"/>
      <c r="F24" s="9" t="s">
        <v>5</v>
      </c>
      <c r="G24" s="9" t="s">
        <v>23</v>
      </c>
      <c r="H24" s="9" t="s">
        <v>7</v>
      </c>
      <c r="I24" s="71">
        <f t="shared" si="0"/>
        <v>0</v>
      </c>
      <c r="L24" s="64">
        <v>0</v>
      </c>
      <c r="N24" s="1"/>
      <c r="P24" s="81">
        <v>1100</v>
      </c>
      <c r="Q24" s="14" t="s">
        <v>5</v>
      </c>
      <c r="R24" s="14" t="s">
        <v>23</v>
      </c>
      <c r="S24" s="39" t="s">
        <v>7</v>
      </c>
      <c r="T24" s="70">
        <f t="shared" si="1"/>
        <v>0</v>
      </c>
    </row>
    <row r="25" spans="1:20" ht="19.899999999999999" customHeight="1" thickBot="1" x14ac:dyDescent="0.3">
      <c r="A25" s="10">
        <v>220.5</v>
      </c>
      <c r="B25" s="123" t="s">
        <v>32</v>
      </c>
      <c r="C25" s="13">
        <f>'Year #3 Cost Est.'!C25</f>
        <v>1</v>
      </c>
      <c r="D25" s="13" t="s">
        <v>3</v>
      </c>
      <c r="E25" s="107"/>
      <c r="F25" s="13" t="s">
        <v>5</v>
      </c>
      <c r="G25" s="13" t="s">
        <v>23</v>
      </c>
      <c r="H25" s="13" t="s">
        <v>7</v>
      </c>
      <c r="I25" s="70">
        <f t="shared" si="0"/>
        <v>0</v>
      </c>
      <c r="J25" s="2"/>
      <c r="L25" s="61">
        <v>0</v>
      </c>
      <c r="N25" s="1"/>
      <c r="P25" s="79">
        <v>928.77</v>
      </c>
      <c r="Q25" s="30" t="s">
        <v>5</v>
      </c>
      <c r="R25" s="30" t="s">
        <v>23</v>
      </c>
      <c r="S25" s="40" t="s">
        <v>7</v>
      </c>
      <c r="T25" s="71">
        <f t="shared" si="1"/>
        <v>0</v>
      </c>
    </row>
    <row r="26" spans="1:20" ht="19.899999999999999" customHeight="1" thickBot="1" x14ac:dyDescent="0.3">
      <c r="A26" s="27" t="s">
        <v>33</v>
      </c>
      <c r="B26" s="127" t="s">
        <v>101</v>
      </c>
      <c r="C26" s="4">
        <f>'Year #3 Cost Est.'!C26</f>
        <v>5</v>
      </c>
      <c r="D26" s="29" t="s">
        <v>3</v>
      </c>
      <c r="E26" s="115"/>
      <c r="F26" s="29" t="s">
        <v>5</v>
      </c>
      <c r="G26" s="29" t="s">
        <v>23</v>
      </c>
      <c r="H26" s="29" t="s">
        <v>7</v>
      </c>
      <c r="I26" s="71">
        <f t="shared" si="0"/>
        <v>0</v>
      </c>
      <c r="L26" s="63">
        <v>37</v>
      </c>
      <c r="N26" s="1"/>
      <c r="P26" s="93">
        <v>375</v>
      </c>
      <c r="Q26" s="14" t="s">
        <v>5</v>
      </c>
      <c r="R26" s="14" t="s">
        <v>23</v>
      </c>
      <c r="S26" s="39" t="s">
        <v>7</v>
      </c>
      <c r="T26" s="70">
        <f t="shared" si="1"/>
        <v>0</v>
      </c>
    </row>
    <row r="27" spans="1:20" ht="19.899999999999999" customHeight="1" thickBot="1" x14ac:dyDescent="0.3">
      <c r="A27" s="10" t="s">
        <v>34</v>
      </c>
      <c r="B27" s="123" t="s">
        <v>102</v>
      </c>
      <c r="C27" s="13">
        <f>'Year #3 Cost Est.'!C27</f>
        <v>40</v>
      </c>
      <c r="D27" s="13" t="s">
        <v>3</v>
      </c>
      <c r="E27" s="107"/>
      <c r="F27" s="13" t="s">
        <v>5</v>
      </c>
      <c r="G27" s="13" t="s">
        <v>23</v>
      </c>
      <c r="H27" s="13" t="s">
        <v>7</v>
      </c>
      <c r="I27" s="70">
        <f>C27*E27</f>
        <v>0</v>
      </c>
      <c r="J27" s="2"/>
      <c r="L27" s="61">
        <v>139</v>
      </c>
      <c r="N27" s="1"/>
      <c r="P27" s="79">
        <v>350</v>
      </c>
      <c r="Q27" s="30" t="s">
        <v>5</v>
      </c>
      <c r="R27" s="30" t="s">
        <v>23</v>
      </c>
      <c r="S27" s="40" t="s">
        <v>7</v>
      </c>
      <c r="T27" s="71">
        <f>N27*P27</f>
        <v>0</v>
      </c>
    </row>
    <row r="28" spans="1:20" ht="14.45" customHeight="1" x14ac:dyDescent="0.25"/>
    <row r="29" spans="1:20" ht="14.45" customHeight="1" x14ac:dyDescent="0.25"/>
    <row r="30" spans="1:20" x14ac:dyDescent="0.25">
      <c r="A30" s="58" t="s">
        <v>0</v>
      </c>
      <c r="B30" s="58" t="s">
        <v>1</v>
      </c>
      <c r="C30" s="58" t="s">
        <v>2</v>
      </c>
      <c r="D30" s="58" t="s">
        <v>3</v>
      </c>
      <c r="E30" s="75" t="s">
        <v>4</v>
      </c>
      <c r="F30" s="58" t="s">
        <v>5</v>
      </c>
      <c r="G30" s="58" t="s">
        <v>6</v>
      </c>
      <c r="H30" s="58" t="s">
        <v>7</v>
      </c>
      <c r="I30" s="69" t="s">
        <v>8</v>
      </c>
      <c r="N30" s="59"/>
      <c r="P30" s="75" t="s">
        <v>4</v>
      </c>
      <c r="Q30" s="58" t="s">
        <v>5</v>
      </c>
      <c r="R30" s="58" t="s">
        <v>6</v>
      </c>
      <c r="S30" s="58" t="s">
        <v>7</v>
      </c>
      <c r="T30" s="69" t="s">
        <v>8</v>
      </c>
    </row>
    <row r="31" spans="1:20" ht="15.75" thickBot="1" x14ac:dyDescent="0.3"/>
    <row r="32" spans="1:20" ht="19.899999999999999" customHeight="1" thickBot="1" x14ac:dyDescent="0.3">
      <c r="A32" s="53">
        <v>220.8</v>
      </c>
      <c r="B32" s="3" t="s">
        <v>35</v>
      </c>
      <c r="C32" s="30">
        <f>'Year #3 Cost Est.'!C31</f>
        <v>1</v>
      </c>
      <c r="D32" s="30" t="s">
        <v>3</v>
      </c>
      <c r="E32" s="113"/>
      <c r="F32" s="30" t="s">
        <v>5</v>
      </c>
      <c r="G32" s="30" t="s">
        <v>23</v>
      </c>
      <c r="H32" s="40" t="s">
        <v>7</v>
      </c>
      <c r="I32" s="71">
        <f t="shared" ref="I32:I53" si="2">C32*E32</f>
        <v>0</v>
      </c>
      <c r="L32" s="63">
        <v>0</v>
      </c>
      <c r="N32" s="1"/>
      <c r="P32" s="84">
        <v>750</v>
      </c>
      <c r="Q32" s="41" t="s">
        <v>5</v>
      </c>
      <c r="R32" s="41" t="s">
        <v>23</v>
      </c>
      <c r="S32" s="43" t="s">
        <v>7</v>
      </c>
      <c r="T32" s="70">
        <f t="shared" ref="T32:T53" si="3">N32*P32</f>
        <v>0</v>
      </c>
    </row>
    <row r="33" spans="1:20" ht="19.899999999999999" customHeight="1" thickBot="1" x14ac:dyDescent="0.3">
      <c r="A33" s="34">
        <v>221</v>
      </c>
      <c r="B33" s="18" t="s">
        <v>36</v>
      </c>
      <c r="C33" s="139">
        <f>'Year #3 Cost Est.'!C32</f>
        <v>10</v>
      </c>
      <c r="D33" s="14" t="s">
        <v>3</v>
      </c>
      <c r="E33" s="111"/>
      <c r="F33" s="14" t="s">
        <v>5</v>
      </c>
      <c r="G33" s="14" t="s">
        <v>23</v>
      </c>
      <c r="H33" s="39" t="s">
        <v>7</v>
      </c>
      <c r="I33" s="70">
        <f t="shared" si="2"/>
        <v>0</v>
      </c>
      <c r="J33" s="2"/>
      <c r="L33" s="63">
        <v>79</v>
      </c>
      <c r="N33" s="1"/>
      <c r="P33" s="79">
        <v>750</v>
      </c>
      <c r="Q33" s="30" t="s">
        <v>5</v>
      </c>
      <c r="R33" s="30" t="s">
        <v>23</v>
      </c>
      <c r="S33" s="40" t="s">
        <v>7</v>
      </c>
      <c r="T33" s="71">
        <f t="shared" si="3"/>
        <v>0</v>
      </c>
    </row>
    <row r="34" spans="1:20" ht="19.899999999999999" customHeight="1" thickBot="1" x14ac:dyDescent="0.3">
      <c r="A34" s="53">
        <v>222</v>
      </c>
      <c r="B34" s="3" t="s">
        <v>37</v>
      </c>
      <c r="C34" s="30">
        <f>'Year #3 Cost Est.'!C33</f>
        <v>10</v>
      </c>
      <c r="D34" s="30" t="s">
        <v>3</v>
      </c>
      <c r="E34" s="113"/>
      <c r="F34" s="30" t="s">
        <v>5</v>
      </c>
      <c r="G34" s="30" t="s">
        <v>23</v>
      </c>
      <c r="H34" s="40" t="s">
        <v>7</v>
      </c>
      <c r="I34" s="71">
        <f t="shared" si="2"/>
        <v>0</v>
      </c>
      <c r="L34" s="63">
        <v>34</v>
      </c>
      <c r="N34" s="1"/>
      <c r="P34" s="81">
        <v>750</v>
      </c>
      <c r="Q34" s="14" t="s">
        <v>5</v>
      </c>
      <c r="R34" s="14" t="s">
        <v>23</v>
      </c>
      <c r="S34" s="39" t="s">
        <v>7</v>
      </c>
      <c r="T34" s="70">
        <f t="shared" si="3"/>
        <v>0</v>
      </c>
    </row>
    <row r="35" spans="1:20" ht="19.899999999999999" customHeight="1" thickBot="1" x14ac:dyDescent="0.3">
      <c r="A35" s="34">
        <v>222.1</v>
      </c>
      <c r="B35" s="18" t="s">
        <v>38</v>
      </c>
      <c r="C35" s="139">
        <f>'Year #3 Cost Est.'!C34</f>
        <v>5</v>
      </c>
      <c r="D35" s="14" t="s">
        <v>3</v>
      </c>
      <c r="E35" s="111"/>
      <c r="F35" s="14" t="s">
        <v>5</v>
      </c>
      <c r="G35" s="14" t="s">
        <v>23</v>
      </c>
      <c r="H35" s="39" t="s">
        <v>7</v>
      </c>
      <c r="I35" s="70">
        <f t="shared" si="2"/>
        <v>0</v>
      </c>
      <c r="J35" s="2"/>
      <c r="L35" s="63">
        <v>10</v>
      </c>
      <c r="N35" s="1"/>
      <c r="P35" s="79">
        <v>750</v>
      </c>
      <c r="Q35" s="30" t="s">
        <v>5</v>
      </c>
      <c r="R35" s="30" t="s">
        <v>23</v>
      </c>
      <c r="S35" s="40" t="s">
        <v>7</v>
      </c>
      <c r="T35" s="71">
        <f t="shared" si="3"/>
        <v>0</v>
      </c>
    </row>
    <row r="36" spans="1:20" ht="19.899999999999999" customHeight="1" thickBot="1" x14ac:dyDescent="0.3">
      <c r="A36" s="53">
        <v>223</v>
      </c>
      <c r="B36" s="3" t="s">
        <v>39</v>
      </c>
      <c r="C36" s="30">
        <f>'Year #3 Cost Est.'!C35</f>
        <v>40</v>
      </c>
      <c r="D36" s="30" t="s">
        <v>3</v>
      </c>
      <c r="E36" s="113"/>
      <c r="F36" s="30" t="s">
        <v>5</v>
      </c>
      <c r="G36" s="30" t="s">
        <v>23</v>
      </c>
      <c r="H36" s="40" t="s">
        <v>7</v>
      </c>
      <c r="I36" s="71">
        <f t="shared" si="2"/>
        <v>0</v>
      </c>
      <c r="L36" s="63">
        <v>0</v>
      </c>
      <c r="N36" s="1"/>
      <c r="P36" s="93">
        <v>250</v>
      </c>
      <c r="Q36" s="14" t="s">
        <v>5</v>
      </c>
      <c r="R36" s="14" t="s">
        <v>23</v>
      </c>
      <c r="S36" s="39" t="s">
        <v>7</v>
      </c>
      <c r="T36" s="70">
        <f t="shared" si="3"/>
        <v>0</v>
      </c>
    </row>
    <row r="37" spans="1:20" ht="19.899999999999999" customHeight="1" thickBot="1" x14ac:dyDescent="0.3">
      <c r="A37" s="34">
        <v>238.12</v>
      </c>
      <c r="B37" s="18" t="s">
        <v>40</v>
      </c>
      <c r="C37" s="139">
        <f>'Year #3 Cost Est.'!C36</f>
        <v>20</v>
      </c>
      <c r="D37" s="14" t="s">
        <v>3</v>
      </c>
      <c r="E37" s="111"/>
      <c r="F37" s="14" t="s">
        <v>5</v>
      </c>
      <c r="G37" s="14" t="s">
        <v>41</v>
      </c>
      <c r="H37" s="14" t="s">
        <v>7</v>
      </c>
      <c r="I37" s="70">
        <f t="shared" si="2"/>
        <v>0</v>
      </c>
      <c r="J37" s="2"/>
      <c r="L37" s="63">
        <v>0</v>
      </c>
      <c r="N37" s="1"/>
      <c r="P37" s="95">
        <v>125</v>
      </c>
      <c r="Q37" s="30" t="s">
        <v>5</v>
      </c>
      <c r="R37" s="30" t="s">
        <v>41</v>
      </c>
      <c r="S37" s="40" t="s">
        <v>7</v>
      </c>
      <c r="T37" s="71">
        <f t="shared" si="3"/>
        <v>0</v>
      </c>
    </row>
    <row r="38" spans="1:20" ht="19.899999999999999" customHeight="1" thickBot="1" x14ac:dyDescent="0.3">
      <c r="A38" s="53">
        <v>244.12</v>
      </c>
      <c r="B38" s="3" t="s">
        <v>42</v>
      </c>
      <c r="C38" s="30">
        <f>'Year #3 Cost Est.'!C37</f>
        <v>20</v>
      </c>
      <c r="D38" s="30" t="s">
        <v>3</v>
      </c>
      <c r="E38" s="113"/>
      <c r="F38" s="30" t="s">
        <v>5</v>
      </c>
      <c r="G38" s="30" t="s">
        <v>41</v>
      </c>
      <c r="H38" s="40" t="s">
        <v>7</v>
      </c>
      <c r="I38" s="71">
        <f t="shared" si="2"/>
        <v>0</v>
      </c>
      <c r="J38" s="2"/>
      <c r="L38" s="63">
        <v>0</v>
      </c>
      <c r="N38" s="1"/>
      <c r="P38" s="93">
        <v>75</v>
      </c>
      <c r="Q38" s="14" t="s">
        <v>5</v>
      </c>
      <c r="R38" s="14" t="s">
        <v>41</v>
      </c>
      <c r="S38" s="14" t="s">
        <v>7</v>
      </c>
      <c r="T38" s="70">
        <f t="shared" si="3"/>
        <v>0</v>
      </c>
    </row>
    <row r="39" spans="1:20" ht="19.899999999999999" customHeight="1" thickBot="1" x14ac:dyDescent="0.3">
      <c r="A39" s="34">
        <v>252.12</v>
      </c>
      <c r="B39" s="18" t="s">
        <v>43</v>
      </c>
      <c r="C39" s="139">
        <f>'Year #3 Cost Est.'!C38</f>
        <v>20</v>
      </c>
      <c r="D39" s="14" t="s">
        <v>3</v>
      </c>
      <c r="E39" s="111"/>
      <c r="F39" s="14" t="s">
        <v>5</v>
      </c>
      <c r="G39" s="14" t="s">
        <v>41</v>
      </c>
      <c r="H39" s="14" t="s">
        <v>7</v>
      </c>
      <c r="I39" s="70">
        <f t="shared" si="2"/>
        <v>0</v>
      </c>
      <c r="J39" s="2"/>
      <c r="L39" s="63">
        <v>0</v>
      </c>
      <c r="N39" s="1"/>
      <c r="P39" s="79">
        <v>50</v>
      </c>
      <c r="Q39" s="30" t="s">
        <v>5</v>
      </c>
      <c r="R39" s="30" t="s">
        <v>41</v>
      </c>
      <c r="S39" s="40" t="s">
        <v>7</v>
      </c>
      <c r="T39" s="71">
        <f t="shared" si="3"/>
        <v>0</v>
      </c>
    </row>
    <row r="40" spans="1:20" ht="19.899999999999999" customHeight="1" thickBot="1" x14ac:dyDescent="0.3">
      <c r="A40" s="52">
        <v>258</v>
      </c>
      <c r="B40" s="36" t="s">
        <v>44</v>
      </c>
      <c r="C40" s="30">
        <f>'Year #3 Cost Est.'!C39</f>
        <v>7</v>
      </c>
      <c r="D40" s="37" t="s">
        <v>3</v>
      </c>
      <c r="E40" s="110"/>
      <c r="F40" s="37" t="s">
        <v>5</v>
      </c>
      <c r="G40" s="37" t="s">
        <v>13</v>
      </c>
      <c r="H40" s="37" t="s">
        <v>7</v>
      </c>
      <c r="I40" s="71">
        <f t="shared" si="2"/>
        <v>0</v>
      </c>
      <c r="J40" s="2"/>
      <c r="L40" s="63">
        <v>0</v>
      </c>
      <c r="N40" s="1"/>
      <c r="P40" s="81">
        <v>75</v>
      </c>
      <c r="Q40" s="14" t="s">
        <v>5</v>
      </c>
      <c r="R40" s="14" t="s">
        <v>13</v>
      </c>
      <c r="S40" s="14" t="s">
        <v>7</v>
      </c>
      <c r="T40" s="70">
        <f t="shared" si="3"/>
        <v>0</v>
      </c>
    </row>
    <row r="41" spans="1:20" ht="19.899999999999999" customHeight="1" thickBot="1" x14ac:dyDescent="0.3">
      <c r="A41" s="34">
        <v>269.06</v>
      </c>
      <c r="B41" s="18" t="s">
        <v>45</v>
      </c>
      <c r="C41" s="139">
        <f>'Year #3 Cost Est.'!C40</f>
        <v>150</v>
      </c>
      <c r="D41" s="14" t="s">
        <v>3</v>
      </c>
      <c r="E41" s="111"/>
      <c r="F41" s="14" t="s">
        <v>5</v>
      </c>
      <c r="G41" s="14" t="s">
        <v>41</v>
      </c>
      <c r="H41" s="14" t="s">
        <v>7</v>
      </c>
      <c r="I41" s="70">
        <f t="shared" si="2"/>
        <v>0</v>
      </c>
      <c r="J41" s="2"/>
      <c r="L41" s="63">
        <v>0</v>
      </c>
      <c r="N41" s="1"/>
      <c r="P41" s="92">
        <v>35</v>
      </c>
      <c r="Q41" s="37" t="s">
        <v>5</v>
      </c>
      <c r="R41" s="37" t="s">
        <v>41</v>
      </c>
      <c r="S41" s="37" t="s">
        <v>7</v>
      </c>
      <c r="T41" s="71">
        <f t="shared" si="3"/>
        <v>0</v>
      </c>
    </row>
    <row r="42" spans="1:20" ht="19.899999999999999" customHeight="1" thickBot="1" x14ac:dyDescent="0.3">
      <c r="A42" s="52">
        <v>269.08</v>
      </c>
      <c r="B42" s="36" t="s">
        <v>46</v>
      </c>
      <c r="C42" s="30">
        <f>'Year #3 Cost Est.'!C41</f>
        <v>50</v>
      </c>
      <c r="D42" s="37" t="s">
        <v>3</v>
      </c>
      <c r="E42" s="110"/>
      <c r="F42" s="37" t="s">
        <v>5</v>
      </c>
      <c r="G42" s="37" t="s">
        <v>41</v>
      </c>
      <c r="H42" s="37" t="s">
        <v>7</v>
      </c>
      <c r="I42" s="71">
        <f t="shared" si="2"/>
        <v>0</v>
      </c>
      <c r="J42" s="2"/>
      <c r="L42" s="63">
        <v>0</v>
      </c>
      <c r="N42" s="1"/>
      <c r="P42" s="93">
        <v>40</v>
      </c>
      <c r="Q42" s="14" t="s">
        <v>5</v>
      </c>
      <c r="R42" s="14" t="s">
        <v>41</v>
      </c>
      <c r="S42" s="14" t="s">
        <v>7</v>
      </c>
      <c r="T42" s="70">
        <f t="shared" si="3"/>
        <v>0</v>
      </c>
    </row>
    <row r="43" spans="1:20" ht="20.45" customHeight="1" thickBot="1" x14ac:dyDescent="0.3">
      <c r="A43" s="34">
        <v>357</v>
      </c>
      <c r="B43" s="18" t="s">
        <v>47</v>
      </c>
      <c r="C43" s="139">
        <f>'Year #3 Cost Est.'!C42</f>
        <v>45</v>
      </c>
      <c r="D43" s="14" t="s">
        <v>3</v>
      </c>
      <c r="E43" s="111"/>
      <c r="F43" s="14" t="s">
        <v>5</v>
      </c>
      <c r="G43" s="14" t="s">
        <v>23</v>
      </c>
      <c r="H43" s="14" t="s">
        <v>7</v>
      </c>
      <c r="I43" s="70">
        <f t="shared" si="2"/>
        <v>0</v>
      </c>
      <c r="J43" s="2"/>
      <c r="L43" s="63">
        <v>74</v>
      </c>
      <c r="N43" s="1"/>
      <c r="P43" s="92">
        <v>225</v>
      </c>
      <c r="Q43" s="37" t="s">
        <v>5</v>
      </c>
      <c r="R43" s="37" t="s">
        <v>23</v>
      </c>
      <c r="S43" s="37" t="s">
        <v>7</v>
      </c>
      <c r="T43" s="71">
        <f t="shared" si="3"/>
        <v>0</v>
      </c>
    </row>
    <row r="44" spans="1:20" ht="19.899999999999999" customHeight="1" thickBot="1" x14ac:dyDescent="0.3">
      <c r="A44" s="55">
        <v>358.1</v>
      </c>
      <c r="B44" s="44" t="s">
        <v>48</v>
      </c>
      <c r="C44" s="30">
        <f>'Year #3 Cost Est.'!C43</f>
        <v>20</v>
      </c>
      <c r="D44" s="45" t="s">
        <v>3</v>
      </c>
      <c r="E44" s="112"/>
      <c r="F44" s="45" t="s">
        <v>5</v>
      </c>
      <c r="G44" s="45" t="s">
        <v>23</v>
      </c>
      <c r="H44" s="45" t="s">
        <v>7</v>
      </c>
      <c r="I44" s="71">
        <f t="shared" si="2"/>
        <v>0</v>
      </c>
      <c r="J44" s="2"/>
      <c r="L44" s="63">
        <v>243</v>
      </c>
      <c r="N44" s="1"/>
      <c r="P44" s="93">
        <v>225</v>
      </c>
      <c r="Q44" s="14" t="s">
        <v>5</v>
      </c>
      <c r="R44" s="14" t="s">
        <v>23</v>
      </c>
      <c r="S44" s="14" t="s">
        <v>7</v>
      </c>
      <c r="T44" s="70">
        <f t="shared" si="3"/>
        <v>0</v>
      </c>
    </row>
    <row r="45" spans="1:20" ht="19.899999999999999" customHeight="1" thickBot="1" x14ac:dyDescent="0.3">
      <c r="A45" s="34">
        <v>358.2</v>
      </c>
      <c r="B45" s="18" t="s">
        <v>49</v>
      </c>
      <c r="C45" s="139">
        <f>'Year #3 Cost Est.'!C44</f>
        <v>45</v>
      </c>
      <c r="D45" s="14" t="s">
        <v>3</v>
      </c>
      <c r="E45" s="111"/>
      <c r="F45" s="14" t="s">
        <v>5</v>
      </c>
      <c r="G45" s="14" t="s">
        <v>23</v>
      </c>
      <c r="H45" s="14" t="s">
        <v>7</v>
      </c>
      <c r="I45" s="70">
        <f t="shared" si="2"/>
        <v>0</v>
      </c>
      <c r="L45" s="63">
        <v>0</v>
      </c>
      <c r="N45" s="1"/>
      <c r="P45" s="96">
        <v>225</v>
      </c>
      <c r="Q45" s="45" t="s">
        <v>5</v>
      </c>
      <c r="R45" s="45" t="s">
        <v>23</v>
      </c>
      <c r="S45" s="45" t="s">
        <v>7</v>
      </c>
      <c r="T45" s="71">
        <f t="shared" si="3"/>
        <v>0</v>
      </c>
    </row>
    <row r="46" spans="1:20" ht="19.899999999999999" customHeight="1" thickBot="1" x14ac:dyDescent="0.3">
      <c r="A46" s="55">
        <v>381</v>
      </c>
      <c r="B46" s="44" t="s">
        <v>50</v>
      </c>
      <c r="C46" s="30">
        <f>'Year #3 Cost Est.'!C45</f>
        <v>50</v>
      </c>
      <c r="D46" s="45" t="s">
        <v>3</v>
      </c>
      <c r="E46" s="112"/>
      <c r="F46" s="45" t="s">
        <v>5</v>
      </c>
      <c r="G46" s="45" t="s">
        <v>23</v>
      </c>
      <c r="H46" s="45" t="s">
        <v>7</v>
      </c>
      <c r="I46" s="71">
        <f t="shared" si="2"/>
        <v>0</v>
      </c>
      <c r="J46" s="2"/>
      <c r="L46" s="63">
        <v>10</v>
      </c>
      <c r="N46" s="1"/>
      <c r="P46" s="81">
        <v>225</v>
      </c>
      <c r="Q46" s="14" t="s">
        <v>5</v>
      </c>
      <c r="R46" s="14" t="s">
        <v>23</v>
      </c>
      <c r="S46" s="14" t="s">
        <v>7</v>
      </c>
      <c r="T46" s="70">
        <f t="shared" si="3"/>
        <v>0</v>
      </c>
    </row>
    <row r="47" spans="1:20" ht="19.899999999999999" customHeight="1" thickBot="1" x14ac:dyDescent="0.3">
      <c r="A47" s="34">
        <v>381.3</v>
      </c>
      <c r="B47" s="18" t="s">
        <v>51</v>
      </c>
      <c r="C47" s="139">
        <f>'Year #3 Cost Est.'!C46</f>
        <v>55</v>
      </c>
      <c r="D47" s="14" t="s">
        <v>3</v>
      </c>
      <c r="E47" s="111"/>
      <c r="F47" s="14" t="s">
        <v>5</v>
      </c>
      <c r="G47" s="14" t="s">
        <v>23</v>
      </c>
      <c r="H47" s="14" t="s">
        <v>7</v>
      </c>
      <c r="I47" s="70">
        <f t="shared" si="2"/>
        <v>0</v>
      </c>
      <c r="J47" s="2"/>
      <c r="L47" s="63">
        <v>76</v>
      </c>
      <c r="N47" s="1"/>
      <c r="P47" s="85">
        <v>225</v>
      </c>
      <c r="Q47" s="45" t="s">
        <v>5</v>
      </c>
      <c r="R47" s="45" t="s">
        <v>23</v>
      </c>
      <c r="S47" s="45" t="s">
        <v>7</v>
      </c>
      <c r="T47" s="71">
        <f t="shared" si="3"/>
        <v>0</v>
      </c>
    </row>
    <row r="48" spans="1:20" ht="19.899999999999999" customHeight="1" thickBot="1" x14ac:dyDescent="0.3">
      <c r="A48" s="53">
        <v>402</v>
      </c>
      <c r="B48" s="3" t="s">
        <v>52</v>
      </c>
      <c r="C48" s="30">
        <f>'Year #3 Cost Est.'!C47</f>
        <v>50</v>
      </c>
      <c r="D48" s="30" t="s">
        <v>3</v>
      </c>
      <c r="E48" s="110"/>
      <c r="F48" s="30" t="s">
        <v>5</v>
      </c>
      <c r="G48" s="30" t="s">
        <v>10</v>
      </c>
      <c r="H48" s="40" t="s">
        <v>7</v>
      </c>
      <c r="I48" s="71">
        <f t="shared" si="2"/>
        <v>0</v>
      </c>
      <c r="J48" s="2"/>
      <c r="L48" s="61">
        <v>0</v>
      </c>
      <c r="N48" s="1"/>
      <c r="P48" s="81">
        <v>75</v>
      </c>
      <c r="Q48" s="14" t="s">
        <v>5</v>
      </c>
      <c r="R48" s="14" t="s">
        <v>10</v>
      </c>
      <c r="S48" s="14" t="s">
        <v>7</v>
      </c>
      <c r="T48" s="70">
        <f t="shared" si="3"/>
        <v>0</v>
      </c>
    </row>
    <row r="49" spans="1:20" ht="19.899999999999999" customHeight="1" thickBot="1" x14ac:dyDescent="0.3">
      <c r="A49" s="34">
        <v>402.12</v>
      </c>
      <c r="B49" s="18" t="s">
        <v>53</v>
      </c>
      <c r="C49" s="139">
        <f>'Year #3 Cost Est.'!C48</f>
        <v>25</v>
      </c>
      <c r="D49" s="14" t="s">
        <v>3</v>
      </c>
      <c r="E49" s="111"/>
      <c r="F49" s="14" t="s">
        <v>5</v>
      </c>
      <c r="G49" s="14" t="s">
        <v>10</v>
      </c>
      <c r="H49" s="46" t="s">
        <v>7</v>
      </c>
      <c r="I49" s="70">
        <f t="shared" si="2"/>
        <v>0</v>
      </c>
      <c r="J49" s="2"/>
      <c r="L49" s="61">
        <v>0</v>
      </c>
      <c r="N49" s="1"/>
      <c r="P49" s="83">
        <v>70</v>
      </c>
      <c r="Q49" s="30" t="s">
        <v>5</v>
      </c>
      <c r="R49" s="30" t="s">
        <v>10</v>
      </c>
      <c r="S49" s="40" t="s">
        <v>7</v>
      </c>
      <c r="T49" s="71">
        <f t="shared" si="3"/>
        <v>0</v>
      </c>
    </row>
    <row r="50" spans="1:20" ht="19.899999999999999" customHeight="1" thickBot="1" x14ac:dyDescent="0.3">
      <c r="A50" s="53">
        <v>403</v>
      </c>
      <c r="B50" s="3" t="s">
        <v>54</v>
      </c>
      <c r="C50" s="30">
        <f>'Year #3 Cost Est.'!C49</f>
        <v>0</v>
      </c>
      <c r="D50" s="30" t="s">
        <v>3</v>
      </c>
      <c r="E50" s="113"/>
      <c r="F50" s="30" t="s">
        <v>5</v>
      </c>
      <c r="G50" s="30" t="s">
        <v>13</v>
      </c>
      <c r="H50" s="30"/>
      <c r="I50" s="71">
        <f t="shared" si="2"/>
        <v>0</v>
      </c>
      <c r="J50" s="2"/>
      <c r="L50" s="61">
        <v>0</v>
      </c>
      <c r="N50" s="1"/>
      <c r="P50" s="93">
        <v>12</v>
      </c>
      <c r="Q50" s="14" t="s">
        <v>5</v>
      </c>
      <c r="R50" s="14" t="s">
        <v>13</v>
      </c>
      <c r="S50" s="46"/>
      <c r="T50" s="102">
        <f t="shared" si="3"/>
        <v>0</v>
      </c>
    </row>
    <row r="51" spans="1:20" ht="19.899999999999999" customHeight="1" thickBot="1" x14ac:dyDescent="0.3">
      <c r="A51" s="34">
        <v>403.1</v>
      </c>
      <c r="B51" s="18" t="s">
        <v>55</v>
      </c>
      <c r="C51" s="139">
        <f>'Year #3 Cost Est.'!C50</f>
        <v>50</v>
      </c>
      <c r="D51" s="14" t="s">
        <v>3</v>
      </c>
      <c r="E51" s="111"/>
      <c r="F51" s="14" t="s">
        <v>5</v>
      </c>
      <c r="G51" s="14" t="s">
        <v>56</v>
      </c>
      <c r="H51" s="14" t="s">
        <v>7</v>
      </c>
      <c r="I51" s="70">
        <f t="shared" si="2"/>
        <v>0</v>
      </c>
      <c r="J51" s="2"/>
      <c r="L51" s="61">
        <v>0</v>
      </c>
      <c r="N51" s="1"/>
      <c r="P51" s="79">
        <v>23</v>
      </c>
      <c r="Q51" s="30" t="s">
        <v>5</v>
      </c>
      <c r="R51" s="30" t="s">
        <v>56</v>
      </c>
      <c r="S51" s="30" t="s">
        <v>7</v>
      </c>
      <c r="T51" s="71">
        <f t="shared" si="3"/>
        <v>0</v>
      </c>
    </row>
    <row r="52" spans="1:20" ht="19.899999999999999" customHeight="1" thickBot="1" x14ac:dyDescent="0.3">
      <c r="A52" s="55">
        <v>420</v>
      </c>
      <c r="B52" s="44" t="s">
        <v>57</v>
      </c>
      <c r="C52" s="30">
        <f>'Year #3 Cost Est.'!C51</f>
        <v>100</v>
      </c>
      <c r="D52" s="45" t="s">
        <v>3</v>
      </c>
      <c r="E52" s="112"/>
      <c r="F52" s="45" t="s">
        <v>5</v>
      </c>
      <c r="G52" s="45" t="s">
        <v>56</v>
      </c>
      <c r="H52" s="45"/>
      <c r="I52" s="71">
        <f t="shared" si="2"/>
        <v>0</v>
      </c>
      <c r="J52" s="2"/>
      <c r="L52" s="61">
        <v>0</v>
      </c>
      <c r="N52" s="1"/>
      <c r="P52" s="81">
        <v>100</v>
      </c>
      <c r="Q52" s="14" t="s">
        <v>5</v>
      </c>
      <c r="R52" s="14" t="s">
        <v>56</v>
      </c>
      <c r="S52" s="19"/>
      <c r="T52" s="102">
        <f t="shared" si="3"/>
        <v>0</v>
      </c>
    </row>
    <row r="53" spans="1:20" ht="19.899999999999999" customHeight="1" thickBot="1" x14ac:dyDescent="0.3">
      <c r="A53" s="34">
        <v>440</v>
      </c>
      <c r="B53" s="18" t="s">
        <v>58</v>
      </c>
      <c r="C53" s="139">
        <f>'Year #3 Cost Est.'!C52</f>
        <v>27</v>
      </c>
      <c r="D53" s="14" t="s">
        <v>3</v>
      </c>
      <c r="E53" s="111"/>
      <c r="F53" s="14" t="s">
        <v>5</v>
      </c>
      <c r="G53" s="14" t="s">
        <v>59</v>
      </c>
      <c r="H53" s="14" t="s">
        <v>7</v>
      </c>
      <c r="I53" s="70">
        <f t="shared" si="2"/>
        <v>0</v>
      </c>
      <c r="J53" s="2"/>
      <c r="L53" s="61">
        <v>0</v>
      </c>
      <c r="N53" s="1"/>
      <c r="P53" s="79">
        <v>0.41</v>
      </c>
      <c r="Q53" s="30" t="s">
        <v>5</v>
      </c>
      <c r="R53" s="30" t="s">
        <v>59</v>
      </c>
      <c r="S53" s="30" t="s">
        <v>7</v>
      </c>
      <c r="T53" s="71">
        <f t="shared" si="3"/>
        <v>0</v>
      </c>
    </row>
    <row r="57" spans="1:20" x14ac:dyDescent="0.25">
      <c r="A57" s="58" t="s">
        <v>0</v>
      </c>
      <c r="B57" s="58" t="s">
        <v>1</v>
      </c>
      <c r="C57" s="58" t="s">
        <v>2</v>
      </c>
      <c r="D57" s="58" t="s">
        <v>3</v>
      </c>
      <c r="E57" s="75" t="s">
        <v>4</v>
      </c>
      <c r="F57" s="58" t="s">
        <v>5</v>
      </c>
      <c r="G57" s="58" t="s">
        <v>6</v>
      </c>
      <c r="H57" s="58" t="s">
        <v>7</v>
      </c>
      <c r="I57" s="69" t="s">
        <v>8</v>
      </c>
      <c r="N57" s="59"/>
      <c r="P57" s="75" t="s">
        <v>4</v>
      </c>
      <c r="Q57" s="58" t="s">
        <v>5</v>
      </c>
      <c r="R57" s="58" t="s">
        <v>6</v>
      </c>
      <c r="S57" s="58" t="s">
        <v>7</v>
      </c>
      <c r="T57" s="69" t="s">
        <v>8</v>
      </c>
    </row>
    <row r="58" spans="1:20" ht="15.75" thickBot="1" x14ac:dyDescent="0.3"/>
    <row r="59" spans="1:20" ht="19.899999999999999" customHeight="1" thickBot="1" x14ac:dyDescent="0.3">
      <c r="A59" s="55">
        <v>443</v>
      </c>
      <c r="B59" s="44" t="s">
        <v>61</v>
      </c>
      <c r="C59" s="30">
        <f>'Year #3 Cost Est.'!C53</f>
        <v>1</v>
      </c>
      <c r="D59" s="45" t="s">
        <v>3</v>
      </c>
      <c r="E59" s="112"/>
      <c r="F59" s="45" t="s">
        <v>5</v>
      </c>
      <c r="G59" s="45" t="s">
        <v>62</v>
      </c>
      <c r="H59" s="45" t="s">
        <v>7</v>
      </c>
      <c r="I59" s="71">
        <f>C59*E59</f>
        <v>0</v>
      </c>
      <c r="J59" s="2"/>
      <c r="L59" s="61">
        <v>0</v>
      </c>
      <c r="N59" s="1"/>
      <c r="P59" s="79">
        <v>62.93</v>
      </c>
      <c r="Q59" s="30" t="s">
        <v>5</v>
      </c>
      <c r="R59" s="30" t="s">
        <v>62</v>
      </c>
      <c r="S59" s="35" t="s">
        <v>7</v>
      </c>
      <c r="T59" s="71">
        <f>N59*P59</f>
        <v>0</v>
      </c>
    </row>
    <row r="60" spans="1:20" ht="19.899999999999999" customHeight="1" thickBot="1" x14ac:dyDescent="0.3">
      <c r="A60" s="34">
        <v>460</v>
      </c>
      <c r="B60" s="18" t="s">
        <v>63</v>
      </c>
      <c r="C60" s="139">
        <f>'Year #3 Cost Est.'!C59</f>
        <v>6800</v>
      </c>
      <c r="D60" s="14" t="s">
        <v>3</v>
      </c>
      <c r="E60" s="111"/>
      <c r="F60" s="14" t="s">
        <v>5</v>
      </c>
      <c r="G60" s="14" t="s">
        <v>56</v>
      </c>
      <c r="H60" s="46" t="s">
        <v>7</v>
      </c>
      <c r="I60" s="70">
        <f>C60*E60</f>
        <v>0</v>
      </c>
      <c r="J60" s="2"/>
      <c r="L60" s="63">
        <v>8615.77</v>
      </c>
      <c r="N60" s="1"/>
      <c r="P60" s="93">
        <v>85</v>
      </c>
      <c r="Q60" s="14" t="s">
        <v>5</v>
      </c>
      <c r="R60" s="14" t="s">
        <v>56</v>
      </c>
      <c r="S60" s="14" t="s">
        <v>7</v>
      </c>
      <c r="T60" s="70">
        <f>N60*P60</f>
        <v>0</v>
      </c>
    </row>
    <row r="61" spans="1:20" ht="19.899999999999999" customHeight="1" thickBot="1" x14ac:dyDescent="0.3">
      <c r="A61" s="52">
        <v>464</v>
      </c>
      <c r="B61" s="36" t="s">
        <v>64</v>
      </c>
      <c r="C61" s="37">
        <f>'Year #3 Cost Est.'!C60</f>
        <v>600</v>
      </c>
      <c r="D61" s="37" t="s">
        <v>3</v>
      </c>
      <c r="E61" s="110"/>
      <c r="F61" s="37" t="s">
        <v>5</v>
      </c>
      <c r="G61" s="37" t="s">
        <v>60</v>
      </c>
      <c r="H61" s="37" t="s">
        <v>7</v>
      </c>
      <c r="I61" s="71">
        <f t="shared" ref="I61:I80" si="4">C61*E61</f>
        <v>0</v>
      </c>
      <c r="J61" s="2"/>
      <c r="L61" s="63">
        <v>8427.01</v>
      </c>
      <c r="N61" s="1"/>
      <c r="P61" s="94">
        <v>6.3</v>
      </c>
      <c r="Q61" s="30" t="s">
        <v>5</v>
      </c>
      <c r="R61" s="30" t="s">
        <v>60</v>
      </c>
      <c r="S61" s="30" t="s">
        <v>7</v>
      </c>
      <c r="T61" s="71">
        <f t="shared" ref="T61:T80" si="5">N61*P61</f>
        <v>0</v>
      </c>
    </row>
    <row r="62" spans="1:20" ht="19.899999999999999" customHeight="1" thickBot="1" x14ac:dyDescent="0.3">
      <c r="A62" s="34">
        <v>464.5</v>
      </c>
      <c r="B62" s="18" t="s">
        <v>65</v>
      </c>
      <c r="C62" s="139">
        <f>'Year #3 Cost Est.'!C61</f>
        <v>0</v>
      </c>
      <c r="D62" s="14" t="s">
        <v>3</v>
      </c>
      <c r="E62" s="111"/>
      <c r="F62" s="14" t="s">
        <v>5</v>
      </c>
      <c r="G62" s="14" t="s">
        <v>41</v>
      </c>
      <c r="H62" s="14" t="s">
        <v>7</v>
      </c>
      <c r="I62" s="70">
        <f t="shared" si="4"/>
        <v>0</v>
      </c>
      <c r="J62" s="2"/>
      <c r="L62" s="63">
        <v>0</v>
      </c>
      <c r="N62" s="1"/>
      <c r="P62" s="93">
        <v>2.0499999999999998</v>
      </c>
      <c r="Q62" s="14" t="s">
        <v>5</v>
      </c>
      <c r="R62" s="14" t="s">
        <v>41</v>
      </c>
      <c r="S62" s="14" t="s">
        <v>7</v>
      </c>
      <c r="T62" s="102">
        <f t="shared" si="5"/>
        <v>0</v>
      </c>
    </row>
    <row r="63" spans="1:20" ht="19.899999999999999" customHeight="1" thickBot="1" x14ac:dyDescent="0.3">
      <c r="A63" s="52">
        <v>472</v>
      </c>
      <c r="B63" s="36" t="s">
        <v>66</v>
      </c>
      <c r="C63" s="37">
        <f>'Year #3 Cost Est.'!C62</f>
        <v>300</v>
      </c>
      <c r="D63" s="37" t="s">
        <v>3</v>
      </c>
      <c r="E63" s="110"/>
      <c r="F63" s="37" t="s">
        <v>5</v>
      </c>
      <c r="G63" s="37" t="s">
        <v>56</v>
      </c>
      <c r="H63" s="37" t="s">
        <v>7</v>
      </c>
      <c r="I63" s="71">
        <f t="shared" si="4"/>
        <v>0</v>
      </c>
      <c r="J63" s="2"/>
      <c r="L63" s="63">
        <v>430.33</v>
      </c>
      <c r="N63" s="1"/>
      <c r="P63" s="83">
        <v>225</v>
      </c>
      <c r="Q63" s="37" t="s">
        <v>5</v>
      </c>
      <c r="R63" s="37" t="s">
        <v>56</v>
      </c>
      <c r="S63" s="37" t="s">
        <v>7</v>
      </c>
      <c r="T63" s="71">
        <f t="shared" si="5"/>
        <v>0</v>
      </c>
    </row>
    <row r="64" spans="1:20" ht="19.899999999999999" customHeight="1" thickBot="1" x14ac:dyDescent="0.3">
      <c r="A64" s="34">
        <v>472.4</v>
      </c>
      <c r="B64" s="18" t="s">
        <v>67</v>
      </c>
      <c r="C64" s="139">
        <f>'Year #3 Cost Est.'!C63</f>
        <v>10</v>
      </c>
      <c r="D64" s="14" t="s">
        <v>3</v>
      </c>
      <c r="E64" s="111"/>
      <c r="F64" s="14" t="s">
        <v>5</v>
      </c>
      <c r="G64" s="14" t="s">
        <v>13</v>
      </c>
      <c r="H64" s="14" t="s">
        <v>7</v>
      </c>
      <c r="I64" s="70">
        <f t="shared" si="4"/>
        <v>0</v>
      </c>
      <c r="J64" s="2"/>
      <c r="L64" s="63">
        <v>0</v>
      </c>
      <c r="N64" s="1"/>
      <c r="P64" s="94">
        <v>80</v>
      </c>
      <c r="Q64" s="30" t="s">
        <v>5</v>
      </c>
      <c r="R64" s="30" t="s">
        <v>13</v>
      </c>
      <c r="S64" s="30" t="s">
        <v>7</v>
      </c>
      <c r="T64" s="72">
        <f t="shared" si="5"/>
        <v>0</v>
      </c>
    </row>
    <row r="65" spans="1:20" ht="19.899999999999999" customHeight="1" thickBot="1" x14ac:dyDescent="0.3">
      <c r="A65" s="55">
        <v>483.5</v>
      </c>
      <c r="B65" s="44" t="s">
        <v>68</v>
      </c>
      <c r="C65" s="37">
        <f>'Year #3 Cost Est.'!C64</f>
        <v>1600</v>
      </c>
      <c r="D65" s="45" t="s">
        <v>3</v>
      </c>
      <c r="E65" s="112"/>
      <c r="F65" s="45" t="s">
        <v>5</v>
      </c>
      <c r="G65" s="45" t="s">
        <v>41</v>
      </c>
      <c r="H65" s="45" t="s">
        <v>7</v>
      </c>
      <c r="I65" s="71">
        <f t="shared" si="4"/>
        <v>0</v>
      </c>
      <c r="J65" s="2"/>
      <c r="L65" s="63">
        <v>10305</v>
      </c>
      <c r="N65" s="1"/>
      <c r="P65" s="93">
        <v>2.1</v>
      </c>
      <c r="Q65" s="14" t="s">
        <v>5</v>
      </c>
      <c r="R65" s="14" t="s">
        <v>41</v>
      </c>
      <c r="S65" s="14" t="s">
        <v>7</v>
      </c>
      <c r="T65" s="70">
        <f t="shared" si="5"/>
        <v>0</v>
      </c>
    </row>
    <row r="66" spans="1:20" ht="19.899999999999999" customHeight="1" thickBot="1" x14ac:dyDescent="0.3">
      <c r="A66" s="34">
        <v>504</v>
      </c>
      <c r="B66" s="18" t="s">
        <v>69</v>
      </c>
      <c r="C66" s="139">
        <f>'Year #3 Cost Est.'!C65</f>
        <v>1250</v>
      </c>
      <c r="D66" s="14" t="s">
        <v>3</v>
      </c>
      <c r="E66" s="111"/>
      <c r="F66" s="14" t="s">
        <v>5</v>
      </c>
      <c r="G66" s="14" t="s">
        <v>41</v>
      </c>
      <c r="H66" s="14" t="s">
        <v>7</v>
      </c>
      <c r="I66" s="70">
        <f t="shared" si="4"/>
        <v>0</v>
      </c>
      <c r="J66" s="2"/>
      <c r="L66" s="63">
        <v>2781</v>
      </c>
      <c r="N66" s="1"/>
      <c r="P66" s="79">
        <v>55</v>
      </c>
      <c r="Q66" s="30" t="s">
        <v>5</v>
      </c>
      <c r="R66" s="30" t="s">
        <v>41</v>
      </c>
      <c r="S66" s="40" t="s">
        <v>7</v>
      </c>
      <c r="T66" s="71">
        <f t="shared" si="5"/>
        <v>0</v>
      </c>
    </row>
    <row r="67" spans="1:20" ht="19.899999999999999" customHeight="1" thickBot="1" x14ac:dyDescent="0.3">
      <c r="A67" s="52">
        <v>504.1</v>
      </c>
      <c r="B67" s="36" t="s">
        <v>70</v>
      </c>
      <c r="C67" s="37">
        <f>'Year #3 Cost Est.'!C66</f>
        <v>25</v>
      </c>
      <c r="D67" s="37" t="s">
        <v>3</v>
      </c>
      <c r="E67" s="110"/>
      <c r="F67" s="37" t="s">
        <v>5</v>
      </c>
      <c r="G67" s="37" t="s">
        <v>41</v>
      </c>
      <c r="H67" s="37" t="s">
        <v>7</v>
      </c>
      <c r="I67" s="71">
        <f t="shared" si="4"/>
        <v>0</v>
      </c>
      <c r="J67" s="2"/>
      <c r="L67" s="63">
        <v>10</v>
      </c>
      <c r="N67" s="1"/>
      <c r="P67" s="81">
        <v>70</v>
      </c>
      <c r="Q67" s="14" t="s">
        <v>5</v>
      </c>
      <c r="R67" s="14" t="s">
        <v>41</v>
      </c>
      <c r="S67" s="39" t="s">
        <v>7</v>
      </c>
      <c r="T67" s="70">
        <f t="shared" si="5"/>
        <v>0</v>
      </c>
    </row>
    <row r="68" spans="1:20" ht="19.899999999999999" customHeight="1" thickBot="1" x14ac:dyDescent="0.3">
      <c r="A68" s="34">
        <v>506</v>
      </c>
      <c r="B68" s="18" t="s">
        <v>71</v>
      </c>
      <c r="C68" s="139">
        <f>'Year #3 Cost Est.'!C67</f>
        <v>250</v>
      </c>
      <c r="D68" s="14" t="s">
        <v>3</v>
      </c>
      <c r="E68" s="111"/>
      <c r="F68" s="14" t="s">
        <v>5</v>
      </c>
      <c r="G68" s="14" t="s">
        <v>41</v>
      </c>
      <c r="H68" s="14"/>
      <c r="I68" s="70">
        <f t="shared" si="4"/>
        <v>0</v>
      </c>
      <c r="J68" s="2"/>
      <c r="L68" s="63">
        <v>0</v>
      </c>
      <c r="N68" s="1"/>
      <c r="P68" s="79">
        <v>50</v>
      </c>
      <c r="Q68" s="3" t="s">
        <v>5</v>
      </c>
      <c r="R68" s="30" t="s">
        <v>41</v>
      </c>
      <c r="S68" s="49"/>
      <c r="T68" s="71">
        <f t="shared" si="5"/>
        <v>0</v>
      </c>
    </row>
    <row r="69" spans="1:20" ht="19.899999999999999" customHeight="1" thickBot="1" x14ac:dyDescent="0.3">
      <c r="A69" s="52">
        <v>509</v>
      </c>
      <c r="B69" s="36" t="s">
        <v>72</v>
      </c>
      <c r="C69" s="37">
        <f>'Year #3 Cost Est.'!C68</f>
        <v>150</v>
      </c>
      <c r="D69" s="37" t="s">
        <v>3</v>
      </c>
      <c r="E69" s="110"/>
      <c r="F69" s="37" t="s">
        <v>5</v>
      </c>
      <c r="G69" s="37" t="s">
        <v>41</v>
      </c>
      <c r="H69" s="37" t="s">
        <v>7</v>
      </c>
      <c r="I69" s="71">
        <f t="shared" si="4"/>
        <v>0</v>
      </c>
      <c r="J69" s="2"/>
      <c r="L69" s="63">
        <v>0</v>
      </c>
      <c r="N69" s="1"/>
      <c r="P69" s="79">
        <v>55.08</v>
      </c>
      <c r="Q69" s="36" t="s">
        <v>5</v>
      </c>
      <c r="R69" s="30" t="s">
        <v>41</v>
      </c>
      <c r="S69" s="36" t="s">
        <v>7</v>
      </c>
      <c r="T69" s="71">
        <f t="shared" si="5"/>
        <v>0</v>
      </c>
    </row>
    <row r="70" spans="1:20" ht="19.899999999999999" customHeight="1" thickBot="1" x14ac:dyDescent="0.3">
      <c r="A70" s="34">
        <v>509.1</v>
      </c>
      <c r="B70" s="18" t="s">
        <v>73</v>
      </c>
      <c r="C70" s="139">
        <f>'Year #3 Cost Est.'!C69</f>
        <v>150</v>
      </c>
      <c r="D70" s="14" t="s">
        <v>3</v>
      </c>
      <c r="E70" s="111"/>
      <c r="F70" s="14" t="s">
        <v>5</v>
      </c>
      <c r="G70" s="14" t="s">
        <v>41</v>
      </c>
      <c r="H70" s="14" t="s">
        <v>7</v>
      </c>
      <c r="I70" s="70">
        <f t="shared" si="4"/>
        <v>0</v>
      </c>
      <c r="J70" s="2"/>
      <c r="L70" s="63">
        <v>78.5</v>
      </c>
      <c r="N70" s="1"/>
      <c r="P70" s="81">
        <v>63.5</v>
      </c>
      <c r="Q70" s="14" t="s">
        <v>5</v>
      </c>
      <c r="R70" s="14" t="s">
        <v>41</v>
      </c>
      <c r="S70" s="14" t="s">
        <v>7</v>
      </c>
      <c r="T70" s="70">
        <f t="shared" si="5"/>
        <v>0</v>
      </c>
    </row>
    <row r="71" spans="1:20" ht="19.899999999999999" customHeight="1" thickBot="1" x14ac:dyDescent="0.3">
      <c r="A71" s="55">
        <v>511.1</v>
      </c>
      <c r="B71" s="44" t="s">
        <v>74</v>
      </c>
      <c r="C71" s="37">
        <f>'Year #3 Cost Est.'!C70</f>
        <v>25</v>
      </c>
      <c r="D71" s="45" t="s">
        <v>3</v>
      </c>
      <c r="E71" s="112"/>
      <c r="F71" s="45" t="s">
        <v>5</v>
      </c>
      <c r="G71" s="45" t="s">
        <v>41</v>
      </c>
      <c r="H71" s="45" t="s">
        <v>7</v>
      </c>
      <c r="I71" s="71">
        <f t="shared" si="4"/>
        <v>0</v>
      </c>
      <c r="J71" s="2"/>
      <c r="L71" s="63">
        <v>0</v>
      </c>
      <c r="N71" s="1"/>
      <c r="P71" s="79">
        <v>45</v>
      </c>
      <c r="Q71" s="37" t="s">
        <v>5</v>
      </c>
      <c r="R71" s="30" t="s">
        <v>41</v>
      </c>
      <c r="S71" s="37" t="s">
        <v>7</v>
      </c>
      <c r="T71" s="71">
        <f t="shared" si="5"/>
        <v>0</v>
      </c>
    </row>
    <row r="72" spans="1:20" ht="19.899999999999999" customHeight="1" thickBot="1" x14ac:dyDescent="0.3">
      <c r="A72" s="34">
        <v>516</v>
      </c>
      <c r="B72" s="18" t="s">
        <v>75</v>
      </c>
      <c r="C72" s="139">
        <f>'Year #3 Cost Est.'!C71</f>
        <v>80</v>
      </c>
      <c r="D72" s="14" t="s">
        <v>3</v>
      </c>
      <c r="E72" s="81"/>
      <c r="F72" s="14" t="s">
        <v>5</v>
      </c>
      <c r="G72" s="14" t="s">
        <v>23</v>
      </c>
      <c r="H72" s="19" t="s">
        <v>7</v>
      </c>
      <c r="I72" s="70">
        <f t="shared" si="4"/>
        <v>0</v>
      </c>
      <c r="J72" s="2"/>
      <c r="L72" s="63">
        <v>62</v>
      </c>
      <c r="N72" s="1"/>
      <c r="P72" s="81">
        <v>339</v>
      </c>
      <c r="Q72" s="14" t="s">
        <v>5</v>
      </c>
      <c r="R72" s="14" t="s">
        <v>23</v>
      </c>
      <c r="S72" s="14" t="s">
        <v>7</v>
      </c>
      <c r="T72" s="70">
        <f t="shared" si="5"/>
        <v>0</v>
      </c>
    </row>
    <row r="73" spans="1:20" ht="19.899999999999999" customHeight="1" thickBot="1" x14ac:dyDescent="0.3">
      <c r="A73" s="53">
        <v>570.20000000000005</v>
      </c>
      <c r="B73" s="3" t="s">
        <v>76</v>
      </c>
      <c r="C73" s="37">
        <f>'Year #3 Cost Est.'!C72</f>
        <v>1000</v>
      </c>
      <c r="D73" s="30" t="s">
        <v>3</v>
      </c>
      <c r="E73" s="79"/>
      <c r="F73" s="30" t="s">
        <v>5</v>
      </c>
      <c r="G73" s="30" t="s">
        <v>41</v>
      </c>
      <c r="H73" s="50" t="s">
        <v>7</v>
      </c>
      <c r="I73" s="72">
        <f t="shared" si="4"/>
        <v>0</v>
      </c>
      <c r="J73" s="2"/>
      <c r="L73" s="63">
        <v>0</v>
      </c>
      <c r="N73" s="1"/>
      <c r="P73" s="79">
        <v>27</v>
      </c>
      <c r="Q73" s="30" t="s">
        <v>5</v>
      </c>
      <c r="R73" s="30" t="s">
        <v>41</v>
      </c>
      <c r="S73" s="30" t="s">
        <v>7</v>
      </c>
      <c r="T73" s="71">
        <f t="shared" si="5"/>
        <v>0</v>
      </c>
    </row>
    <row r="74" spans="1:20" ht="19.899999999999999" customHeight="1" thickBot="1" x14ac:dyDescent="0.3">
      <c r="A74" s="34">
        <v>580</v>
      </c>
      <c r="B74" s="18" t="s">
        <v>77</v>
      </c>
      <c r="C74" s="139">
        <f>'Year #3 Cost Est.'!C73</f>
        <v>1000</v>
      </c>
      <c r="D74" s="14" t="s">
        <v>3</v>
      </c>
      <c r="E74" s="111"/>
      <c r="F74" s="14" t="s">
        <v>5</v>
      </c>
      <c r="G74" s="14" t="s">
        <v>41</v>
      </c>
      <c r="H74" s="14" t="s">
        <v>7</v>
      </c>
      <c r="I74" s="70">
        <f t="shared" si="4"/>
        <v>0</v>
      </c>
      <c r="J74" s="2"/>
      <c r="L74" s="61">
        <v>4389</v>
      </c>
      <c r="N74" s="1"/>
      <c r="P74" s="81">
        <v>30</v>
      </c>
      <c r="Q74" s="14" t="s">
        <v>5</v>
      </c>
      <c r="R74" s="14" t="s">
        <v>41</v>
      </c>
      <c r="S74" s="19" t="s">
        <v>7</v>
      </c>
      <c r="T74" s="70">
        <f t="shared" si="5"/>
        <v>0</v>
      </c>
    </row>
    <row r="75" spans="1:20" ht="19.899999999999999" customHeight="1" thickBot="1" x14ac:dyDescent="0.3">
      <c r="A75" s="52">
        <v>582</v>
      </c>
      <c r="B75" s="36" t="s">
        <v>78</v>
      </c>
      <c r="C75" s="37">
        <f>'Year #3 Cost Est.'!C74</f>
        <v>6</v>
      </c>
      <c r="D75" s="37" t="s">
        <v>3</v>
      </c>
      <c r="E75" s="110"/>
      <c r="F75" s="37" t="s">
        <v>5</v>
      </c>
      <c r="G75" s="37" t="s">
        <v>23</v>
      </c>
      <c r="H75" s="37" t="s">
        <v>7</v>
      </c>
      <c r="I75" s="71">
        <f t="shared" si="4"/>
        <v>0</v>
      </c>
      <c r="J75" s="2"/>
      <c r="L75" s="61">
        <v>137</v>
      </c>
      <c r="N75" s="1"/>
      <c r="P75" s="79">
        <v>130</v>
      </c>
      <c r="Q75" s="30" t="s">
        <v>5</v>
      </c>
      <c r="R75" s="30" t="s">
        <v>23</v>
      </c>
      <c r="S75" s="30" t="s">
        <v>7</v>
      </c>
      <c r="T75" s="71">
        <f t="shared" si="5"/>
        <v>0</v>
      </c>
    </row>
    <row r="76" spans="1:20" ht="19.899999999999999" customHeight="1" thickBot="1" x14ac:dyDescent="0.3">
      <c r="A76" s="34">
        <v>594</v>
      </c>
      <c r="B76" s="18" t="s">
        <v>109</v>
      </c>
      <c r="C76" s="139">
        <f>'Year #3 Cost Est.'!C75</f>
        <v>500</v>
      </c>
      <c r="D76" s="14" t="s">
        <v>3</v>
      </c>
      <c r="E76" s="111"/>
      <c r="F76" s="14" t="s">
        <v>5</v>
      </c>
      <c r="G76" s="14" t="s">
        <v>41</v>
      </c>
      <c r="H76" s="14"/>
      <c r="I76" s="70">
        <f t="shared" si="4"/>
        <v>0</v>
      </c>
      <c r="J76" s="2"/>
      <c r="N76" s="1"/>
      <c r="P76" s="81">
        <v>5</v>
      </c>
      <c r="Q76" s="14" t="s">
        <v>5</v>
      </c>
      <c r="R76" s="14" t="s">
        <v>41</v>
      </c>
      <c r="S76" s="19"/>
      <c r="T76" s="70">
        <f t="shared" si="5"/>
        <v>0</v>
      </c>
    </row>
    <row r="77" spans="1:20" ht="19.899999999999999" customHeight="1" thickBot="1" x14ac:dyDescent="0.3">
      <c r="A77" s="52">
        <v>670</v>
      </c>
      <c r="B77" s="36" t="s">
        <v>79</v>
      </c>
      <c r="C77" s="37">
        <f>'Year #3 Cost Est.'!C76</f>
        <v>10</v>
      </c>
      <c r="D77" s="37" t="s">
        <v>3</v>
      </c>
      <c r="E77" s="110"/>
      <c r="F77" s="37" t="s">
        <v>5</v>
      </c>
      <c r="G77" s="37" t="s">
        <v>41</v>
      </c>
      <c r="H77" s="37"/>
      <c r="I77" s="71">
        <f t="shared" si="4"/>
        <v>0</v>
      </c>
      <c r="J77" s="2"/>
      <c r="L77" s="61">
        <v>0</v>
      </c>
      <c r="N77" s="1"/>
      <c r="P77" s="81">
        <v>100</v>
      </c>
      <c r="Q77" s="14" t="s">
        <v>5</v>
      </c>
      <c r="R77" s="14" t="s">
        <v>41</v>
      </c>
      <c r="S77" s="19"/>
      <c r="T77" s="70">
        <f t="shared" si="5"/>
        <v>0</v>
      </c>
    </row>
    <row r="78" spans="1:20" ht="19.899999999999999" customHeight="1" thickBot="1" x14ac:dyDescent="0.3">
      <c r="A78" s="34">
        <v>697</v>
      </c>
      <c r="B78" s="18" t="s">
        <v>80</v>
      </c>
      <c r="C78" s="139">
        <f>'Year #3 Cost Est.'!C77</f>
        <v>10</v>
      </c>
      <c r="D78" s="14" t="s">
        <v>3</v>
      </c>
      <c r="E78" s="111"/>
      <c r="F78" s="14" t="s">
        <v>5</v>
      </c>
      <c r="G78" s="14" t="s">
        <v>41</v>
      </c>
      <c r="H78" s="14"/>
      <c r="I78" s="70">
        <f t="shared" si="4"/>
        <v>0</v>
      </c>
      <c r="J78" s="2"/>
      <c r="L78" s="61">
        <v>150</v>
      </c>
      <c r="N78" s="1"/>
      <c r="P78" s="79">
        <v>5</v>
      </c>
      <c r="Q78" s="30" t="s">
        <v>5</v>
      </c>
      <c r="R78" s="30" t="s">
        <v>41</v>
      </c>
      <c r="S78" s="30"/>
      <c r="T78" s="71">
        <f t="shared" si="5"/>
        <v>0</v>
      </c>
    </row>
    <row r="79" spans="1:20" ht="19.899999999999999" customHeight="1" thickBot="1" x14ac:dyDescent="0.3">
      <c r="A79" s="55">
        <v>701</v>
      </c>
      <c r="B79" s="44" t="s">
        <v>81</v>
      </c>
      <c r="C79" s="37">
        <f>'Year #3 Cost Est.'!C78</f>
        <v>1000</v>
      </c>
      <c r="D79" s="45" t="s">
        <v>3</v>
      </c>
      <c r="E79" s="112"/>
      <c r="F79" s="45" t="s">
        <v>5</v>
      </c>
      <c r="G79" s="45" t="s">
        <v>13</v>
      </c>
      <c r="H79" s="45" t="s">
        <v>7</v>
      </c>
      <c r="I79" s="71">
        <f t="shared" si="4"/>
        <v>0</v>
      </c>
      <c r="J79" s="2"/>
      <c r="L79" s="61">
        <v>3434</v>
      </c>
      <c r="N79" s="1"/>
      <c r="P79" s="81">
        <v>90</v>
      </c>
      <c r="Q79" s="14" t="s">
        <v>5</v>
      </c>
      <c r="R79" s="14" t="s">
        <v>13</v>
      </c>
      <c r="S79" s="19" t="s">
        <v>7</v>
      </c>
      <c r="T79" s="70">
        <f t="shared" si="5"/>
        <v>0</v>
      </c>
    </row>
    <row r="80" spans="1:20" ht="19.899999999999999" customHeight="1" thickBot="1" x14ac:dyDescent="0.3">
      <c r="A80" s="34">
        <v>701.1</v>
      </c>
      <c r="B80" s="18" t="s">
        <v>82</v>
      </c>
      <c r="C80" s="139">
        <f>'Year #3 Cost Est.'!C81</f>
        <v>200</v>
      </c>
      <c r="D80" s="14" t="s">
        <v>3</v>
      </c>
      <c r="E80" s="111"/>
      <c r="F80" s="14" t="s">
        <v>5</v>
      </c>
      <c r="G80" s="14" t="s">
        <v>13</v>
      </c>
      <c r="H80" s="14" t="s">
        <v>7</v>
      </c>
      <c r="I80" s="70">
        <f t="shared" si="4"/>
        <v>0</v>
      </c>
      <c r="J80" s="2"/>
      <c r="L80" s="64">
        <v>1479</v>
      </c>
      <c r="N80" s="1"/>
      <c r="P80" s="79">
        <v>95</v>
      </c>
      <c r="Q80" s="30" t="s">
        <v>5</v>
      </c>
      <c r="R80" s="30" t="s">
        <v>13</v>
      </c>
      <c r="S80" s="30" t="s">
        <v>7</v>
      </c>
      <c r="T80" s="71">
        <f t="shared" si="5"/>
        <v>0</v>
      </c>
    </row>
    <row r="84" spans="1:20" x14ac:dyDescent="0.25">
      <c r="A84" s="58" t="s">
        <v>0</v>
      </c>
      <c r="B84" s="58" t="s">
        <v>1</v>
      </c>
      <c r="C84" s="58" t="s">
        <v>2</v>
      </c>
      <c r="D84" s="58" t="s">
        <v>3</v>
      </c>
      <c r="E84" s="75" t="s">
        <v>4</v>
      </c>
      <c r="F84" s="58" t="s">
        <v>5</v>
      </c>
      <c r="G84" s="58" t="s">
        <v>6</v>
      </c>
      <c r="H84" s="58" t="s">
        <v>7</v>
      </c>
      <c r="I84" s="69" t="s">
        <v>8</v>
      </c>
      <c r="N84" s="59"/>
      <c r="P84" s="75" t="s">
        <v>4</v>
      </c>
      <c r="Q84" s="58" t="s">
        <v>5</v>
      </c>
      <c r="R84" s="58" t="s">
        <v>6</v>
      </c>
      <c r="S84" s="58" t="s">
        <v>7</v>
      </c>
      <c r="T84" s="69" t="s">
        <v>8</v>
      </c>
    </row>
    <row r="85" spans="1:20" ht="15" customHeight="1" thickBot="1" x14ac:dyDescent="0.3"/>
    <row r="86" spans="1:20" ht="19.899999999999999" customHeight="1" thickBot="1" x14ac:dyDescent="0.3">
      <c r="A86" s="52">
        <v>701.2</v>
      </c>
      <c r="B86" s="36" t="s">
        <v>83</v>
      </c>
      <c r="C86" s="37">
        <f>'Year #3 Cost Est.'!C86</f>
        <v>150</v>
      </c>
      <c r="D86" s="37" t="s">
        <v>3</v>
      </c>
      <c r="E86" s="110"/>
      <c r="F86" s="37" t="s">
        <v>5</v>
      </c>
      <c r="G86" s="37" t="s">
        <v>13</v>
      </c>
      <c r="H86" s="37" t="s">
        <v>7</v>
      </c>
      <c r="I86" s="71">
        <f>C86*E86</f>
        <v>0</v>
      </c>
      <c r="J86" s="2"/>
      <c r="L86" s="61">
        <v>890.27</v>
      </c>
      <c r="N86" s="1"/>
      <c r="P86" s="81">
        <v>102</v>
      </c>
      <c r="Q86" s="14" t="s">
        <v>5</v>
      </c>
      <c r="R86" s="14" t="s">
        <v>13</v>
      </c>
      <c r="S86" s="19" t="s">
        <v>7</v>
      </c>
      <c r="T86" s="70">
        <f>N86*P86</f>
        <v>0</v>
      </c>
    </row>
    <row r="87" spans="1:20" ht="19.899999999999999" customHeight="1" thickBot="1" x14ac:dyDescent="0.3">
      <c r="A87" s="34">
        <v>702</v>
      </c>
      <c r="B87" s="18" t="s">
        <v>107</v>
      </c>
      <c r="C87" s="139">
        <f>'Year #3 Cost Est.'!C87</f>
        <v>36</v>
      </c>
      <c r="D87" s="14" t="s">
        <v>3</v>
      </c>
      <c r="E87" s="81"/>
      <c r="F87" s="14" t="s">
        <v>5</v>
      </c>
      <c r="G87" s="14" t="s">
        <v>56</v>
      </c>
      <c r="H87" s="19" t="s">
        <v>7</v>
      </c>
      <c r="I87" s="70">
        <f>C87*E87</f>
        <v>0</v>
      </c>
      <c r="J87" s="2"/>
      <c r="L87" s="63">
        <v>418.91</v>
      </c>
      <c r="N87" s="1"/>
      <c r="P87" s="79">
        <v>230</v>
      </c>
      <c r="Q87" s="30" t="s">
        <v>5</v>
      </c>
      <c r="R87" s="30" t="s">
        <v>56</v>
      </c>
      <c r="S87" s="30" t="s">
        <v>7</v>
      </c>
      <c r="T87" s="71">
        <f>N87*P87</f>
        <v>0</v>
      </c>
    </row>
    <row r="88" spans="1:20" ht="19.899999999999999" customHeight="1" thickBot="1" x14ac:dyDescent="0.3">
      <c r="A88" s="36">
        <v>702.1</v>
      </c>
      <c r="B88" s="37" t="s">
        <v>84</v>
      </c>
      <c r="C88" s="37">
        <f>'Year #3 Cost Est.'!C88</f>
        <v>1250</v>
      </c>
      <c r="D88" s="110" t="s">
        <v>3</v>
      </c>
      <c r="E88" s="37"/>
      <c r="F88" s="37" t="s">
        <v>5</v>
      </c>
      <c r="G88" s="37" t="s">
        <v>13</v>
      </c>
      <c r="H88" s="71" t="s">
        <v>7</v>
      </c>
      <c r="I88" s="71">
        <f>C88*E88</f>
        <v>0</v>
      </c>
      <c r="J88" s="2"/>
      <c r="L88" s="63">
        <v>16164.17</v>
      </c>
      <c r="N88" s="1"/>
      <c r="P88" s="81">
        <v>8.4</v>
      </c>
      <c r="Q88" s="14" t="s">
        <v>5</v>
      </c>
      <c r="R88" s="14" t="s">
        <v>13</v>
      </c>
      <c r="S88" s="19" t="s">
        <v>7</v>
      </c>
      <c r="T88" s="70">
        <f>N88*P88</f>
        <v>0</v>
      </c>
    </row>
    <row r="89" spans="1:20" ht="19.899999999999999" customHeight="1" thickBot="1" x14ac:dyDescent="0.3">
      <c r="A89" s="53">
        <v>703</v>
      </c>
      <c r="B89" s="3" t="s">
        <v>108</v>
      </c>
      <c r="C89" s="30">
        <f>'Year #3 Cost Est.'!C89</f>
        <v>85</v>
      </c>
      <c r="D89" s="30" t="s">
        <v>3</v>
      </c>
      <c r="E89" s="79"/>
      <c r="F89" s="30" t="s">
        <v>5</v>
      </c>
      <c r="G89" s="30" t="s">
        <v>56</v>
      </c>
      <c r="H89" s="30" t="s">
        <v>7</v>
      </c>
      <c r="I89" s="71">
        <f t="shared" ref="I89:I101" si="6">C89*E89</f>
        <v>0</v>
      </c>
      <c r="J89" s="2"/>
      <c r="L89" s="63">
        <v>1184.21</v>
      </c>
      <c r="N89" s="1"/>
      <c r="P89" s="79">
        <v>183.75</v>
      </c>
      <c r="Q89" s="30" t="s">
        <v>5</v>
      </c>
      <c r="R89" s="30" t="s">
        <v>56</v>
      </c>
      <c r="S89" s="30" t="s">
        <v>7</v>
      </c>
      <c r="T89" s="71">
        <f t="shared" ref="T89:T101" si="7">N89*P89</f>
        <v>0</v>
      </c>
    </row>
    <row r="90" spans="1:20" ht="19.899999999999999" customHeight="1" thickBot="1" x14ac:dyDescent="0.3">
      <c r="A90" s="34">
        <v>715</v>
      </c>
      <c r="B90" s="18" t="s">
        <v>85</v>
      </c>
      <c r="C90" s="47">
        <f>'Year #3 Cost Est.'!C90</f>
        <v>5</v>
      </c>
      <c r="D90" s="14" t="s">
        <v>3</v>
      </c>
      <c r="E90" s="81"/>
      <c r="F90" s="14" t="s">
        <v>5</v>
      </c>
      <c r="G90" s="14" t="s">
        <v>23</v>
      </c>
      <c r="H90" s="19"/>
      <c r="I90" s="70">
        <f t="shared" si="6"/>
        <v>0</v>
      </c>
      <c r="J90" s="2"/>
      <c r="L90" s="63">
        <v>0</v>
      </c>
      <c r="N90" s="1"/>
      <c r="P90" s="81">
        <v>100</v>
      </c>
      <c r="Q90" s="14" t="s">
        <v>5</v>
      </c>
      <c r="R90" s="14" t="s">
        <v>23</v>
      </c>
      <c r="S90" s="19"/>
      <c r="T90" s="70">
        <f t="shared" si="7"/>
        <v>0</v>
      </c>
    </row>
    <row r="91" spans="1:20" ht="19.899999999999999" customHeight="1" thickBot="1" x14ac:dyDescent="0.3">
      <c r="A91" s="53">
        <v>751</v>
      </c>
      <c r="B91" s="3" t="s">
        <v>86</v>
      </c>
      <c r="C91" s="30">
        <f>'Year #3 Cost Est.'!C91</f>
        <v>175</v>
      </c>
      <c r="D91" s="30" t="s">
        <v>3</v>
      </c>
      <c r="E91" s="79"/>
      <c r="F91" s="30" t="s">
        <v>5</v>
      </c>
      <c r="G91" s="30" t="s">
        <v>10</v>
      </c>
      <c r="H91" s="30" t="s">
        <v>7</v>
      </c>
      <c r="I91" s="71">
        <f t="shared" si="6"/>
        <v>0</v>
      </c>
      <c r="J91" s="2"/>
      <c r="L91" s="63">
        <v>777</v>
      </c>
      <c r="N91" s="1"/>
      <c r="P91" s="79">
        <v>58.08</v>
      </c>
      <c r="Q91" s="30" t="s">
        <v>5</v>
      </c>
      <c r="R91" s="30" t="s">
        <v>10</v>
      </c>
      <c r="S91" s="30" t="s">
        <v>7</v>
      </c>
      <c r="T91" s="71">
        <f t="shared" si="7"/>
        <v>0</v>
      </c>
    </row>
    <row r="92" spans="1:20" ht="19.899999999999999" customHeight="1" thickBot="1" x14ac:dyDescent="0.3">
      <c r="A92" s="34">
        <v>765</v>
      </c>
      <c r="B92" s="18" t="s">
        <v>87</v>
      </c>
      <c r="C92" s="47">
        <f>'Year #3 Cost Est.'!C92</f>
        <v>650</v>
      </c>
      <c r="D92" s="14" t="s">
        <v>3</v>
      </c>
      <c r="E92" s="81"/>
      <c r="F92" s="14" t="s">
        <v>5</v>
      </c>
      <c r="G92" s="14" t="s">
        <v>13</v>
      </c>
      <c r="H92" s="19" t="s">
        <v>7</v>
      </c>
      <c r="I92" s="70">
        <f t="shared" si="6"/>
        <v>0</v>
      </c>
      <c r="J92" s="2"/>
      <c r="L92" s="63">
        <v>2752</v>
      </c>
      <c r="N92" s="1"/>
      <c r="P92" s="81">
        <v>2.79</v>
      </c>
      <c r="Q92" s="14" t="s">
        <v>5</v>
      </c>
      <c r="R92" s="14" t="s">
        <v>13</v>
      </c>
      <c r="S92" s="19" t="s">
        <v>7</v>
      </c>
      <c r="T92" s="70">
        <f t="shared" si="7"/>
        <v>0</v>
      </c>
    </row>
    <row r="93" spans="1:20" ht="19.899999999999999" customHeight="1" thickBot="1" x14ac:dyDescent="0.3">
      <c r="A93" s="53">
        <v>811.36</v>
      </c>
      <c r="B93" s="3" t="s">
        <v>104</v>
      </c>
      <c r="C93" s="30">
        <f>'Year #3 Cost Est.'!C93</f>
        <v>4</v>
      </c>
      <c r="D93" s="30" t="s">
        <v>3</v>
      </c>
      <c r="E93" s="79"/>
      <c r="F93" s="30" t="s">
        <v>5</v>
      </c>
      <c r="G93" s="30" t="s">
        <v>23</v>
      </c>
      <c r="H93" s="30" t="s">
        <v>7</v>
      </c>
      <c r="I93" s="71">
        <f t="shared" si="6"/>
        <v>0</v>
      </c>
      <c r="J93" s="2"/>
      <c r="L93" s="63">
        <v>0</v>
      </c>
      <c r="N93" s="1"/>
      <c r="P93" s="79">
        <v>600</v>
      </c>
      <c r="Q93" s="30" t="s">
        <v>5</v>
      </c>
      <c r="R93" s="30" t="s">
        <v>23</v>
      </c>
      <c r="S93" s="30" t="s">
        <v>7</v>
      </c>
      <c r="T93" s="71">
        <f t="shared" si="7"/>
        <v>0</v>
      </c>
    </row>
    <row r="94" spans="1:20" ht="19.899999999999999" customHeight="1" thickBot="1" x14ac:dyDescent="0.3">
      <c r="A94" s="34">
        <v>854.01400000000001</v>
      </c>
      <c r="B94" s="18" t="s">
        <v>88</v>
      </c>
      <c r="C94" s="47">
        <f>'Year #3 Cost Est.'!C94</f>
        <v>800</v>
      </c>
      <c r="D94" s="14" t="s">
        <v>3</v>
      </c>
      <c r="E94" s="111"/>
      <c r="F94" s="14" t="s">
        <v>5</v>
      </c>
      <c r="G94" s="14" t="s">
        <v>41</v>
      </c>
      <c r="H94" s="14" t="s">
        <v>7</v>
      </c>
      <c r="I94" s="70">
        <f t="shared" si="6"/>
        <v>0</v>
      </c>
      <c r="J94" s="2"/>
      <c r="L94" s="63">
        <v>0</v>
      </c>
      <c r="N94" s="1"/>
      <c r="P94" s="94">
        <v>2.1000000000000001E-2</v>
      </c>
      <c r="Q94" s="30" t="s">
        <v>5</v>
      </c>
      <c r="R94" s="30" t="s">
        <v>41</v>
      </c>
      <c r="S94" s="30" t="s">
        <v>7</v>
      </c>
      <c r="T94" s="71">
        <f t="shared" si="7"/>
        <v>0</v>
      </c>
    </row>
    <row r="95" spans="1:20" ht="19.899999999999999" customHeight="1" thickBot="1" x14ac:dyDescent="0.3">
      <c r="A95" s="52">
        <v>854.03399999999999</v>
      </c>
      <c r="B95" s="36" t="s">
        <v>89</v>
      </c>
      <c r="C95" s="30">
        <f>'Year #3 Cost Est.'!C95</f>
        <v>800</v>
      </c>
      <c r="D95" s="37" t="s">
        <v>3</v>
      </c>
      <c r="E95" s="110"/>
      <c r="F95" s="37" t="s">
        <v>5</v>
      </c>
      <c r="G95" s="37" t="s">
        <v>41</v>
      </c>
      <c r="H95" s="37" t="s">
        <v>7</v>
      </c>
      <c r="I95" s="71">
        <f t="shared" si="6"/>
        <v>0</v>
      </c>
      <c r="J95" s="2"/>
      <c r="L95" s="63">
        <v>0</v>
      </c>
      <c r="N95" s="1"/>
      <c r="P95" s="93">
        <v>3.15</v>
      </c>
      <c r="Q95" s="14" t="s">
        <v>5</v>
      </c>
      <c r="R95" s="14" t="s">
        <v>41</v>
      </c>
      <c r="S95" s="14" t="s">
        <v>7</v>
      </c>
      <c r="T95" s="70">
        <f t="shared" si="7"/>
        <v>0</v>
      </c>
    </row>
    <row r="96" spans="1:20" ht="19.899999999999999" customHeight="1" thickBot="1" x14ac:dyDescent="0.3">
      <c r="A96" s="34">
        <v>861.04</v>
      </c>
      <c r="B96" s="18" t="s">
        <v>110</v>
      </c>
      <c r="C96" s="47">
        <f>'Year #3 Cost Est.'!C96</f>
        <v>1800</v>
      </c>
      <c r="D96" s="14" t="s">
        <v>3</v>
      </c>
      <c r="E96" s="111"/>
      <c r="F96" s="14" t="s">
        <v>5</v>
      </c>
      <c r="G96" s="14" t="s">
        <v>41</v>
      </c>
      <c r="H96" s="14" t="s">
        <v>7</v>
      </c>
      <c r="I96" s="70">
        <f t="shared" si="6"/>
        <v>0</v>
      </c>
      <c r="J96" s="2"/>
      <c r="L96" s="63">
        <v>0</v>
      </c>
      <c r="N96" s="1"/>
      <c r="P96" s="93">
        <v>0.23</v>
      </c>
      <c r="Q96" s="14" t="s">
        <v>5</v>
      </c>
      <c r="R96" s="14" t="s">
        <v>41</v>
      </c>
      <c r="S96" s="14" t="s">
        <v>7</v>
      </c>
      <c r="T96" s="70">
        <f t="shared" si="7"/>
        <v>0</v>
      </c>
    </row>
    <row r="97" spans="1:20" ht="19.899999999999999" customHeight="1" thickBot="1" x14ac:dyDescent="0.3">
      <c r="A97" s="52">
        <v>861.04</v>
      </c>
      <c r="B97" s="36" t="s">
        <v>90</v>
      </c>
      <c r="C97" s="30">
        <f>'Year #3 Cost Est.'!C97</f>
        <v>1800</v>
      </c>
      <c r="D97" s="37" t="s">
        <v>3</v>
      </c>
      <c r="E97" s="110"/>
      <c r="F97" s="37" t="s">
        <v>5</v>
      </c>
      <c r="G97" s="37" t="s">
        <v>41</v>
      </c>
      <c r="H97" s="37" t="s">
        <v>7</v>
      </c>
      <c r="I97" s="71">
        <f t="shared" si="6"/>
        <v>0</v>
      </c>
      <c r="L97" s="61">
        <v>0</v>
      </c>
      <c r="N97" s="1"/>
      <c r="P97" s="94">
        <v>0.23</v>
      </c>
      <c r="Q97" s="30" t="s">
        <v>5</v>
      </c>
      <c r="R97" s="30" t="s">
        <v>41</v>
      </c>
      <c r="S97" s="30" t="s">
        <v>7</v>
      </c>
      <c r="T97" s="71">
        <f t="shared" si="7"/>
        <v>0</v>
      </c>
    </row>
    <row r="98" spans="1:20" ht="19.899999999999999" customHeight="1" thickBot="1" x14ac:dyDescent="0.3">
      <c r="A98" s="34">
        <v>868.04</v>
      </c>
      <c r="B98" s="18" t="s">
        <v>91</v>
      </c>
      <c r="C98" s="47">
        <f>'Year #3 Cost Est.'!C98</f>
        <v>1800</v>
      </c>
      <c r="D98" s="14" t="s">
        <v>3</v>
      </c>
      <c r="E98" s="111"/>
      <c r="F98" s="14" t="s">
        <v>5</v>
      </c>
      <c r="G98" s="14" t="s">
        <v>41</v>
      </c>
      <c r="H98" s="14" t="s">
        <v>7</v>
      </c>
      <c r="I98" s="70">
        <f t="shared" si="6"/>
        <v>0</v>
      </c>
      <c r="L98" s="61">
        <v>10150.5</v>
      </c>
      <c r="N98" s="1"/>
      <c r="P98" s="93">
        <v>0.35</v>
      </c>
      <c r="Q98" s="14" t="s">
        <v>5</v>
      </c>
      <c r="R98" s="14" t="s">
        <v>41</v>
      </c>
      <c r="S98" s="14" t="s">
        <v>7</v>
      </c>
      <c r="T98" s="70">
        <f t="shared" si="7"/>
        <v>0</v>
      </c>
    </row>
    <row r="99" spans="1:20" ht="19.149999999999999" customHeight="1" thickBot="1" x14ac:dyDescent="0.3">
      <c r="A99" s="55">
        <v>868.12</v>
      </c>
      <c r="B99" s="44" t="s">
        <v>92</v>
      </c>
      <c r="C99" s="30">
        <f>'Year #3 Cost Est.'!C99</f>
        <v>300</v>
      </c>
      <c r="D99" s="45" t="s">
        <v>3</v>
      </c>
      <c r="E99" s="112"/>
      <c r="F99" s="45" t="s">
        <v>5</v>
      </c>
      <c r="G99" s="45" t="s">
        <v>41</v>
      </c>
      <c r="H99" s="45" t="s">
        <v>7</v>
      </c>
      <c r="I99" s="71">
        <f t="shared" si="6"/>
        <v>0</v>
      </c>
      <c r="L99" s="61">
        <v>9563</v>
      </c>
      <c r="N99" s="1"/>
      <c r="P99" s="94">
        <v>3.4</v>
      </c>
      <c r="Q99" s="30" t="s">
        <v>5</v>
      </c>
      <c r="R99" s="30" t="s">
        <v>41</v>
      </c>
      <c r="S99" s="30" t="s">
        <v>7</v>
      </c>
      <c r="T99" s="71">
        <f t="shared" si="7"/>
        <v>0</v>
      </c>
    </row>
    <row r="100" spans="1:20" ht="19.149999999999999" customHeight="1" thickBot="1" x14ac:dyDescent="0.3">
      <c r="A100" s="34">
        <v>869.04</v>
      </c>
      <c r="B100" s="18" t="s">
        <v>93</v>
      </c>
      <c r="C100" s="47">
        <f>'Year #3 Cost Est.'!C100</f>
        <v>1800</v>
      </c>
      <c r="D100" s="14" t="s">
        <v>3</v>
      </c>
      <c r="E100" s="111"/>
      <c r="F100" s="14" t="s">
        <v>5</v>
      </c>
      <c r="G100" s="14" t="s">
        <v>41</v>
      </c>
      <c r="H100" s="14" t="s">
        <v>7</v>
      </c>
      <c r="I100" s="70">
        <f t="shared" si="6"/>
        <v>0</v>
      </c>
      <c r="L100" s="61">
        <v>13920</v>
      </c>
      <c r="N100" s="1"/>
      <c r="P100" s="93">
        <v>0.37</v>
      </c>
      <c r="Q100" s="14" t="s">
        <v>5</v>
      </c>
      <c r="R100" s="14" t="s">
        <v>41</v>
      </c>
      <c r="S100" s="14" t="s">
        <v>7</v>
      </c>
      <c r="T100" s="70">
        <f t="shared" si="7"/>
        <v>0</v>
      </c>
    </row>
    <row r="101" spans="1:20" ht="19.899999999999999" customHeight="1" thickBot="1" x14ac:dyDescent="0.3">
      <c r="A101" s="52">
        <v>874.1</v>
      </c>
      <c r="B101" s="36" t="s">
        <v>94</v>
      </c>
      <c r="C101" s="30">
        <f>'Year #3 Cost Est.'!C101</f>
        <v>12</v>
      </c>
      <c r="D101" s="37" t="s">
        <v>3</v>
      </c>
      <c r="E101" s="110"/>
      <c r="F101" s="37" t="s">
        <v>5</v>
      </c>
      <c r="G101" s="37" t="s">
        <v>23</v>
      </c>
      <c r="H101" s="37" t="s">
        <v>7</v>
      </c>
      <c r="I101" s="71">
        <f t="shared" si="6"/>
        <v>0</v>
      </c>
      <c r="J101" s="2"/>
      <c r="L101" s="61">
        <v>32</v>
      </c>
      <c r="N101" s="1"/>
      <c r="P101" s="94">
        <v>157.5</v>
      </c>
      <c r="Q101" s="30" t="s">
        <v>5</v>
      </c>
      <c r="R101" s="30" t="s">
        <v>23</v>
      </c>
      <c r="S101" s="40" t="s">
        <v>7</v>
      </c>
      <c r="T101" s="70">
        <f t="shared" si="7"/>
        <v>0</v>
      </c>
    </row>
    <row r="102" spans="1:20" ht="15.75" thickBot="1" x14ac:dyDescent="0.3">
      <c r="L102" s="63"/>
    </row>
    <row r="103" spans="1:20" ht="25.15" customHeight="1" thickBot="1" x14ac:dyDescent="0.4">
      <c r="C103" s="57" t="s">
        <v>119</v>
      </c>
      <c r="D103" s="57"/>
      <c r="E103" s="87"/>
      <c r="F103" s="60" t="s">
        <v>12</v>
      </c>
      <c r="G103" s="56"/>
      <c r="H103" s="56"/>
      <c r="I103" s="73">
        <f>SUM(I7:I101)</f>
        <v>0</v>
      </c>
      <c r="L103" s="63"/>
      <c r="P103" s="87"/>
      <c r="Q103" s="60" t="s">
        <v>12</v>
      </c>
      <c r="R103" s="56"/>
      <c r="S103" s="56"/>
      <c r="T103" s="73">
        <f>SUM(T7:T101)</f>
        <v>0</v>
      </c>
    </row>
    <row r="104" spans="1:20" x14ac:dyDescent="0.25">
      <c r="E104" s="74" t="s">
        <v>103</v>
      </c>
      <c r="L104" s="63"/>
      <c r="P104" s="74">
        <v>1398908.21</v>
      </c>
    </row>
  </sheetData>
  <printOptions horizontalCentered="1"/>
  <pageMargins left="0.7" right="0.7" top="0.75" bottom="0.75" header="0.3" footer="0.3"/>
  <pageSetup orientation="landscape" r:id="rId1"/>
  <headerFooter>
    <oddHeader>&amp;L&amp;12BID # 21-06 Roadway Management/Various Locations - YR #3</oddHead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T131"/>
  <sheetViews>
    <sheetView zoomScale="55" zoomScaleNormal="55" workbookViewId="0">
      <pane ySplit="5" topLeftCell="A25" activePane="bottomLeft" state="frozen"/>
      <selection pane="bottomLeft" sqref="A1:XFD5"/>
    </sheetView>
  </sheetViews>
  <sheetFormatPr defaultRowHeight="15" x14ac:dyDescent="0.25"/>
  <cols>
    <col min="2" max="2" width="46.140625" customWidth="1"/>
    <col min="4" max="4" width="2.7109375" customWidth="1"/>
    <col min="5" max="5" width="16.5703125" style="74" customWidth="1"/>
    <col min="6" max="6" width="2.5703125" customWidth="1"/>
    <col min="7" max="7" width="5.140625" customWidth="1"/>
    <col min="8" max="8" width="2.7109375" customWidth="1"/>
    <col min="9" max="9" width="27.42578125" style="68" customWidth="1"/>
    <col min="11" max="11" width="7.7109375" customWidth="1"/>
    <col min="12" max="12" width="13.7109375" style="61" customWidth="1"/>
    <col min="13" max="13" width="1.28515625" customWidth="1"/>
    <col min="14" max="14" width="10" customWidth="1"/>
    <col min="16" max="16" width="16.5703125" style="74" customWidth="1"/>
    <col min="17" max="17" width="2.5703125" customWidth="1"/>
    <col min="18" max="18" width="5.140625" customWidth="1"/>
    <col min="19" max="19" width="2.7109375" customWidth="1"/>
    <col min="20" max="20" width="27.42578125" style="68" customWidth="1"/>
  </cols>
  <sheetData>
    <row r="1" spans="1:20" ht="21" x14ac:dyDescent="0.35">
      <c r="B1" s="65" t="s">
        <v>115</v>
      </c>
      <c r="E1"/>
      <c r="G1" s="74"/>
      <c r="H1" s="100" t="s">
        <v>105</v>
      </c>
      <c r="I1" s="101">
        <v>1287504</v>
      </c>
      <c r="P1"/>
      <c r="R1" s="74"/>
      <c r="S1" s="100" t="s">
        <v>105</v>
      </c>
      <c r="T1" s="101">
        <v>1015000</v>
      </c>
    </row>
    <row r="2" spans="1:20" x14ac:dyDescent="0.25">
      <c r="B2" s="51" t="s">
        <v>116</v>
      </c>
      <c r="E2"/>
      <c r="G2" s="74"/>
      <c r="H2" s="100" t="s">
        <v>106</v>
      </c>
      <c r="I2" s="101">
        <f>I130</f>
        <v>1281087.1599999999</v>
      </c>
      <c r="P2"/>
      <c r="R2" s="74"/>
      <c r="S2" s="100" t="s">
        <v>106</v>
      </c>
      <c r="T2" s="101">
        <f>T130</f>
        <v>0</v>
      </c>
    </row>
    <row r="3" spans="1:20" ht="15.75" x14ac:dyDescent="0.25">
      <c r="B3" s="66" t="s">
        <v>96</v>
      </c>
    </row>
    <row r="5" spans="1:20" x14ac:dyDescent="0.25">
      <c r="A5" s="58" t="s">
        <v>0</v>
      </c>
      <c r="B5" s="58" t="s">
        <v>1</v>
      </c>
      <c r="C5" s="58" t="s">
        <v>2</v>
      </c>
      <c r="D5" s="58" t="s">
        <v>3</v>
      </c>
      <c r="E5" s="75" t="s">
        <v>4</v>
      </c>
      <c r="F5" s="58" t="s">
        <v>5</v>
      </c>
      <c r="G5" s="58" t="s">
        <v>6</v>
      </c>
      <c r="H5" s="58" t="s">
        <v>7</v>
      </c>
      <c r="I5" s="69" t="s">
        <v>8</v>
      </c>
      <c r="L5" s="62" t="s">
        <v>97</v>
      </c>
      <c r="N5" s="59"/>
      <c r="P5" s="75" t="s">
        <v>4</v>
      </c>
      <c r="Q5" s="58" t="s">
        <v>5</v>
      </c>
      <c r="R5" s="58" t="s">
        <v>6</v>
      </c>
      <c r="S5" s="58" t="s">
        <v>7</v>
      </c>
      <c r="T5" s="69" t="s">
        <v>8</v>
      </c>
    </row>
    <row r="6" spans="1:20" ht="15.75" thickBot="1" x14ac:dyDescent="0.3">
      <c r="C6" s="97" t="s">
        <v>103</v>
      </c>
      <c r="E6" s="88" t="s">
        <v>103</v>
      </c>
      <c r="P6" s="88" t="s">
        <v>103</v>
      </c>
    </row>
    <row r="7" spans="1:20" ht="20.45" customHeight="1" thickBot="1" x14ac:dyDescent="0.3">
      <c r="A7" s="10">
        <v>120</v>
      </c>
      <c r="B7" s="11" t="s">
        <v>9</v>
      </c>
      <c r="C7" s="13">
        <v>300</v>
      </c>
      <c r="D7" s="13" t="s">
        <v>3</v>
      </c>
      <c r="E7" s="76">
        <v>38</v>
      </c>
      <c r="F7" s="13" t="s">
        <v>5</v>
      </c>
      <c r="G7" s="13" t="s">
        <v>10</v>
      </c>
      <c r="H7" s="13" t="s">
        <v>7</v>
      </c>
      <c r="I7" s="70">
        <f t="shared" ref="I7:I21" si="0">C7*E7</f>
        <v>11400</v>
      </c>
      <c r="J7" s="2"/>
      <c r="L7" s="63">
        <v>150</v>
      </c>
      <c r="N7" s="1"/>
      <c r="P7" s="98">
        <v>38</v>
      </c>
      <c r="Q7" s="13" t="s">
        <v>5</v>
      </c>
      <c r="R7" s="13" t="s">
        <v>10</v>
      </c>
      <c r="S7" s="13" t="s">
        <v>7</v>
      </c>
      <c r="T7" s="70">
        <f t="shared" ref="T7:T21" si="1">N7*P7</f>
        <v>0</v>
      </c>
    </row>
    <row r="8" spans="1:20" ht="20.45" customHeight="1" thickBot="1" x14ac:dyDescent="0.3">
      <c r="A8" s="31">
        <v>121</v>
      </c>
      <c r="B8" s="5" t="s">
        <v>11</v>
      </c>
      <c r="C8" s="4">
        <v>25</v>
      </c>
      <c r="D8" s="4" t="s">
        <v>3</v>
      </c>
      <c r="E8" s="114">
        <v>125</v>
      </c>
      <c r="F8" s="4" t="s">
        <v>5</v>
      </c>
      <c r="G8" s="4" t="s">
        <v>10</v>
      </c>
      <c r="H8" s="4" t="s">
        <v>7</v>
      </c>
      <c r="I8" s="71">
        <f t="shared" si="0"/>
        <v>3125</v>
      </c>
      <c r="J8" s="2"/>
      <c r="L8" s="63">
        <v>0</v>
      </c>
      <c r="N8" s="1"/>
      <c r="P8" s="99">
        <v>125</v>
      </c>
      <c r="Q8" s="4" t="s">
        <v>5</v>
      </c>
      <c r="R8" s="4" t="s">
        <v>10</v>
      </c>
      <c r="S8" s="4" t="s">
        <v>7</v>
      </c>
      <c r="T8" s="71">
        <f t="shared" si="1"/>
        <v>0</v>
      </c>
    </row>
    <row r="9" spans="1:20" ht="20.45" customHeight="1" thickBot="1" x14ac:dyDescent="0.3">
      <c r="A9" s="10">
        <v>129</v>
      </c>
      <c r="B9" s="11" t="s">
        <v>15</v>
      </c>
      <c r="C9" s="12">
        <v>2250</v>
      </c>
      <c r="D9" s="13" t="s">
        <v>3</v>
      </c>
      <c r="E9" s="107">
        <v>5</v>
      </c>
      <c r="F9" s="13" t="s">
        <v>5</v>
      </c>
      <c r="G9" s="13" t="s">
        <v>13</v>
      </c>
      <c r="H9" s="13" t="s">
        <v>7</v>
      </c>
      <c r="I9" s="70">
        <f t="shared" si="0"/>
        <v>11250</v>
      </c>
      <c r="J9" s="2"/>
      <c r="L9" s="63">
        <v>17445.72</v>
      </c>
      <c r="N9" s="1"/>
      <c r="P9" s="89">
        <v>5</v>
      </c>
      <c r="Q9" s="13" t="s">
        <v>5</v>
      </c>
      <c r="R9" s="13" t="s">
        <v>13</v>
      </c>
      <c r="S9" s="13" t="s">
        <v>7</v>
      </c>
      <c r="T9" s="70">
        <f t="shared" si="1"/>
        <v>0</v>
      </c>
    </row>
    <row r="10" spans="1:20" ht="19.899999999999999" customHeight="1" thickBot="1" x14ac:dyDescent="0.3">
      <c r="A10" s="6">
        <v>129.01</v>
      </c>
      <c r="B10" s="7" t="s">
        <v>14</v>
      </c>
      <c r="C10" s="8">
        <v>2250</v>
      </c>
      <c r="D10" s="9" t="s">
        <v>3</v>
      </c>
      <c r="E10" s="108">
        <v>5.25</v>
      </c>
      <c r="F10" s="9" t="s">
        <v>5</v>
      </c>
      <c r="G10" s="9" t="s">
        <v>13</v>
      </c>
      <c r="H10" s="9" t="s">
        <v>7</v>
      </c>
      <c r="I10" s="71">
        <f t="shared" si="0"/>
        <v>11812.5</v>
      </c>
      <c r="J10" s="2"/>
      <c r="L10" s="63">
        <v>0</v>
      </c>
      <c r="N10" s="1"/>
      <c r="P10" s="90">
        <v>5.25</v>
      </c>
      <c r="Q10" s="9" t="s">
        <v>5</v>
      </c>
      <c r="R10" s="9" t="s">
        <v>13</v>
      </c>
      <c r="S10" s="9" t="s">
        <v>7</v>
      </c>
      <c r="T10" s="102">
        <f t="shared" si="1"/>
        <v>0</v>
      </c>
    </row>
    <row r="11" spans="1:20" ht="19.899999999999999" customHeight="1" thickBot="1" x14ac:dyDescent="0.3">
      <c r="A11" s="10">
        <v>129.02000000000001</v>
      </c>
      <c r="B11" s="11" t="s">
        <v>16</v>
      </c>
      <c r="C11" s="12">
        <v>2250</v>
      </c>
      <c r="D11" s="13" t="s">
        <v>3</v>
      </c>
      <c r="E11" s="107">
        <v>7</v>
      </c>
      <c r="F11" s="13" t="s">
        <v>5</v>
      </c>
      <c r="G11" s="13" t="s">
        <v>13</v>
      </c>
      <c r="H11" s="13" t="s">
        <v>7</v>
      </c>
      <c r="I11" s="70">
        <f t="shared" si="0"/>
        <v>15750</v>
      </c>
      <c r="J11" s="2"/>
      <c r="L11" s="63">
        <v>7330.96</v>
      </c>
      <c r="N11" s="1"/>
      <c r="P11" s="89">
        <v>7</v>
      </c>
      <c r="Q11" s="13" t="s">
        <v>5</v>
      </c>
      <c r="R11" s="13" t="s">
        <v>13</v>
      </c>
      <c r="S11" s="13" t="s">
        <v>7</v>
      </c>
      <c r="T11" s="70">
        <f t="shared" si="1"/>
        <v>0</v>
      </c>
    </row>
    <row r="12" spans="1:20" ht="19.899999999999999" customHeight="1" thickBot="1" x14ac:dyDescent="0.3">
      <c r="A12" s="6">
        <v>129.1</v>
      </c>
      <c r="B12" s="67" t="s">
        <v>17</v>
      </c>
      <c r="C12" s="9">
        <v>400</v>
      </c>
      <c r="D12" s="9" t="s">
        <v>3</v>
      </c>
      <c r="E12" s="109">
        <v>5</v>
      </c>
      <c r="F12" s="9" t="s">
        <v>5</v>
      </c>
      <c r="G12" s="9" t="s">
        <v>13</v>
      </c>
      <c r="H12" s="9" t="s">
        <v>7</v>
      </c>
      <c r="I12" s="71">
        <f t="shared" si="0"/>
        <v>2000</v>
      </c>
      <c r="J12" s="2"/>
      <c r="L12" s="63">
        <v>0</v>
      </c>
      <c r="N12" s="1"/>
      <c r="P12" s="91">
        <v>5</v>
      </c>
      <c r="Q12" s="9" t="s">
        <v>5</v>
      </c>
      <c r="R12" s="9" t="s">
        <v>13</v>
      </c>
      <c r="S12" s="9" t="s">
        <v>7</v>
      </c>
      <c r="T12" s="71">
        <f t="shared" si="1"/>
        <v>0</v>
      </c>
    </row>
    <row r="13" spans="1:20" ht="19.899999999999999" customHeight="1" thickBot="1" x14ac:dyDescent="0.3">
      <c r="A13" s="10">
        <v>141.1</v>
      </c>
      <c r="B13" s="11" t="s">
        <v>18</v>
      </c>
      <c r="C13" s="12">
        <v>5</v>
      </c>
      <c r="D13" s="13" t="s">
        <v>3</v>
      </c>
      <c r="E13" s="107">
        <v>100</v>
      </c>
      <c r="F13" s="13" t="s">
        <v>5</v>
      </c>
      <c r="G13" s="13" t="s">
        <v>10</v>
      </c>
      <c r="H13" s="13" t="s">
        <v>7</v>
      </c>
      <c r="I13" s="70">
        <f t="shared" si="0"/>
        <v>500</v>
      </c>
      <c r="J13" s="2"/>
      <c r="L13" s="63">
        <v>14</v>
      </c>
      <c r="N13" s="1"/>
      <c r="P13" s="89">
        <v>100</v>
      </c>
      <c r="Q13" s="13" t="s">
        <v>5</v>
      </c>
      <c r="R13" s="13" t="s">
        <v>10</v>
      </c>
      <c r="S13" s="13" t="s">
        <v>7</v>
      </c>
      <c r="T13" s="70">
        <f t="shared" si="1"/>
        <v>0</v>
      </c>
    </row>
    <row r="14" spans="1:20" ht="19.899999999999999" customHeight="1" thickBot="1" x14ac:dyDescent="0.3">
      <c r="A14" s="27">
        <v>151</v>
      </c>
      <c r="B14" s="26" t="s">
        <v>19</v>
      </c>
      <c r="C14" s="28">
        <v>300</v>
      </c>
      <c r="D14" s="29" t="s">
        <v>3</v>
      </c>
      <c r="E14" s="115">
        <v>40</v>
      </c>
      <c r="F14" s="29" t="s">
        <v>5</v>
      </c>
      <c r="G14" s="29" t="s">
        <v>10</v>
      </c>
      <c r="H14" s="29" t="s">
        <v>7</v>
      </c>
      <c r="I14" s="71">
        <f t="shared" si="0"/>
        <v>12000</v>
      </c>
      <c r="J14" s="2"/>
      <c r="L14" s="63">
        <v>1718.05</v>
      </c>
      <c r="N14" s="1"/>
      <c r="P14" s="77">
        <v>40</v>
      </c>
      <c r="Q14" s="29" t="s">
        <v>5</v>
      </c>
      <c r="R14" s="29" t="s">
        <v>10</v>
      </c>
      <c r="S14" s="29" t="s">
        <v>7</v>
      </c>
      <c r="T14" s="71">
        <f t="shared" si="1"/>
        <v>0</v>
      </c>
    </row>
    <row r="15" spans="1:20" ht="19.899999999999999" customHeight="1" thickBot="1" x14ac:dyDescent="0.3">
      <c r="A15" s="32">
        <v>153</v>
      </c>
      <c r="B15" s="25" t="s">
        <v>20</v>
      </c>
      <c r="C15" s="20">
        <v>10</v>
      </c>
      <c r="D15" s="16" t="s">
        <v>3</v>
      </c>
      <c r="E15" s="78">
        <v>150</v>
      </c>
      <c r="F15" s="16" t="s">
        <v>5</v>
      </c>
      <c r="G15" s="16" t="s">
        <v>10</v>
      </c>
      <c r="H15" s="16" t="s">
        <v>7</v>
      </c>
      <c r="I15" s="70">
        <f t="shared" si="0"/>
        <v>1500</v>
      </c>
      <c r="J15" s="2"/>
      <c r="L15" s="63">
        <v>0</v>
      </c>
      <c r="N15" s="1"/>
      <c r="P15" s="78">
        <v>150</v>
      </c>
      <c r="Q15" s="16" t="s">
        <v>5</v>
      </c>
      <c r="R15" s="16" t="s">
        <v>10</v>
      </c>
      <c r="S15" s="16" t="s">
        <v>7</v>
      </c>
      <c r="T15" s="70">
        <f t="shared" si="1"/>
        <v>0</v>
      </c>
    </row>
    <row r="16" spans="1:20" ht="19.899999999999999" customHeight="1" thickBot="1" x14ac:dyDescent="0.3">
      <c r="A16" s="6">
        <v>170</v>
      </c>
      <c r="B16" s="3" t="s">
        <v>21</v>
      </c>
      <c r="C16" s="23">
        <v>650</v>
      </c>
      <c r="D16" s="9" t="s">
        <v>3</v>
      </c>
      <c r="E16" s="79">
        <v>7.5</v>
      </c>
      <c r="F16" s="9" t="s">
        <v>5</v>
      </c>
      <c r="G16" s="9" t="s">
        <v>13</v>
      </c>
      <c r="H16" s="9" t="s">
        <v>7</v>
      </c>
      <c r="I16" s="71">
        <f t="shared" si="0"/>
        <v>4875</v>
      </c>
      <c r="J16" s="2"/>
      <c r="L16" s="63">
        <v>15542.09</v>
      </c>
      <c r="N16" s="1"/>
      <c r="P16" s="79">
        <v>7.5</v>
      </c>
      <c r="Q16" s="9" t="s">
        <v>5</v>
      </c>
      <c r="R16" s="9" t="s">
        <v>13</v>
      </c>
      <c r="S16" s="9" t="s">
        <v>7</v>
      </c>
      <c r="T16" s="71">
        <f t="shared" si="1"/>
        <v>0</v>
      </c>
    </row>
    <row r="17" spans="1:20" ht="19.899999999999999" customHeight="1" thickBot="1" x14ac:dyDescent="0.3">
      <c r="A17" s="24">
        <v>201</v>
      </c>
      <c r="B17" s="21" t="s">
        <v>22</v>
      </c>
      <c r="C17" s="22">
        <v>1</v>
      </c>
      <c r="D17" s="17" t="s">
        <v>3</v>
      </c>
      <c r="E17" s="80">
        <v>5000</v>
      </c>
      <c r="F17" s="17" t="s">
        <v>5</v>
      </c>
      <c r="G17" s="17" t="s">
        <v>23</v>
      </c>
      <c r="H17" s="17" t="s">
        <v>7</v>
      </c>
      <c r="I17" s="71">
        <f t="shared" si="0"/>
        <v>5000</v>
      </c>
      <c r="J17" s="2"/>
      <c r="L17" s="63">
        <v>0</v>
      </c>
      <c r="N17" s="1"/>
      <c r="P17" s="80">
        <v>5000</v>
      </c>
      <c r="Q17" s="17" t="s">
        <v>5</v>
      </c>
      <c r="R17" s="17" t="s">
        <v>23</v>
      </c>
      <c r="S17" s="17" t="s">
        <v>7</v>
      </c>
      <c r="T17" s="71">
        <f t="shared" si="1"/>
        <v>0</v>
      </c>
    </row>
    <row r="18" spans="1:20" ht="19.899999999999999" customHeight="1" thickBot="1" x14ac:dyDescent="0.3">
      <c r="A18" s="10">
        <v>202</v>
      </c>
      <c r="B18" s="18" t="s">
        <v>24</v>
      </c>
      <c r="C18" s="14">
        <v>1</v>
      </c>
      <c r="D18" s="13" t="s">
        <v>3</v>
      </c>
      <c r="E18" s="81">
        <v>6000</v>
      </c>
      <c r="F18" s="13" t="s">
        <v>5</v>
      </c>
      <c r="G18" s="13" t="s">
        <v>23</v>
      </c>
      <c r="H18" s="13" t="s">
        <v>7</v>
      </c>
      <c r="I18" s="70">
        <f t="shared" si="0"/>
        <v>6000</v>
      </c>
      <c r="J18" s="2"/>
      <c r="L18" s="63">
        <v>0</v>
      </c>
      <c r="N18" s="1"/>
      <c r="P18" s="81">
        <v>6000</v>
      </c>
      <c r="Q18" s="13" t="s">
        <v>5</v>
      </c>
      <c r="R18" s="13" t="s">
        <v>23</v>
      </c>
      <c r="S18" s="13" t="s">
        <v>7</v>
      </c>
      <c r="T18" s="70">
        <f t="shared" si="1"/>
        <v>0</v>
      </c>
    </row>
    <row r="19" spans="1:20" ht="19.899999999999999" customHeight="1" thickBot="1" x14ac:dyDescent="0.3">
      <c r="A19" s="52">
        <v>204</v>
      </c>
      <c r="B19" s="36" t="s">
        <v>25</v>
      </c>
      <c r="C19" s="37">
        <v>1</v>
      </c>
      <c r="D19" s="37" t="s">
        <v>3</v>
      </c>
      <c r="E19" s="82">
        <v>2575</v>
      </c>
      <c r="F19" s="37" t="s">
        <v>5</v>
      </c>
      <c r="G19" s="37" t="s">
        <v>23</v>
      </c>
      <c r="H19" s="38" t="s">
        <v>7</v>
      </c>
      <c r="I19" s="71">
        <f t="shared" si="0"/>
        <v>2575</v>
      </c>
      <c r="J19" s="2"/>
      <c r="L19" s="61">
        <v>1</v>
      </c>
      <c r="N19" s="1"/>
      <c r="P19" s="82">
        <v>2575</v>
      </c>
      <c r="Q19" s="37" t="s">
        <v>5</v>
      </c>
      <c r="R19" s="37" t="s">
        <v>23</v>
      </c>
      <c r="S19" s="38" t="s">
        <v>7</v>
      </c>
      <c r="T19" s="71">
        <f t="shared" si="1"/>
        <v>0</v>
      </c>
    </row>
    <row r="20" spans="1:20" ht="19.899999999999999" customHeight="1" thickBot="1" x14ac:dyDescent="0.3">
      <c r="A20" s="34">
        <v>205</v>
      </c>
      <c r="B20" s="18" t="s">
        <v>26</v>
      </c>
      <c r="C20" s="14">
        <v>1</v>
      </c>
      <c r="D20" s="14" t="s">
        <v>3</v>
      </c>
      <c r="E20" s="81">
        <v>6197.84</v>
      </c>
      <c r="F20" s="14" t="s">
        <v>5</v>
      </c>
      <c r="G20" s="14" t="s">
        <v>23</v>
      </c>
      <c r="H20" s="39" t="s">
        <v>7</v>
      </c>
      <c r="I20" s="70">
        <f t="shared" si="0"/>
        <v>6197.84</v>
      </c>
      <c r="J20" s="2"/>
      <c r="L20" s="61">
        <v>1</v>
      </c>
      <c r="N20" s="1"/>
      <c r="P20" s="81">
        <v>6197.84</v>
      </c>
      <c r="Q20" s="14" t="s">
        <v>5</v>
      </c>
      <c r="R20" s="14" t="s">
        <v>23</v>
      </c>
      <c r="S20" s="39" t="s">
        <v>7</v>
      </c>
      <c r="T20" s="70">
        <f t="shared" si="1"/>
        <v>0</v>
      </c>
    </row>
    <row r="21" spans="1:20" ht="19.899999999999999" customHeight="1" thickBot="1" x14ac:dyDescent="0.3">
      <c r="A21" s="52" t="s">
        <v>27</v>
      </c>
      <c r="B21" s="36" t="s">
        <v>99</v>
      </c>
      <c r="C21" s="37">
        <v>6</v>
      </c>
      <c r="D21" s="37" t="s">
        <v>3</v>
      </c>
      <c r="E21" s="110">
        <v>375</v>
      </c>
      <c r="F21" s="37" t="s">
        <v>5</v>
      </c>
      <c r="G21" s="37" t="s">
        <v>23</v>
      </c>
      <c r="H21" s="38" t="s">
        <v>7</v>
      </c>
      <c r="I21" s="71">
        <f t="shared" si="0"/>
        <v>2250</v>
      </c>
      <c r="J21" s="2"/>
      <c r="L21" s="61">
        <v>94</v>
      </c>
      <c r="N21" s="1"/>
      <c r="P21" s="92">
        <v>375</v>
      </c>
      <c r="Q21" s="37" t="s">
        <v>5</v>
      </c>
      <c r="R21" s="37" t="s">
        <v>23</v>
      </c>
      <c r="S21" s="38" t="s">
        <v>7</v>
      </c>
      <c r="T21" s="71">
        <f t="shared" si="1"/>
        <v>0</v>
      </c>
    </row>
    <row r="22" spans="1:20" ht="14.45" customHeight="1" x14ac:dyDescent="0.25"/>
    <row r="23" spans="1:20" ht="14.45" customHeight="1" x14ac:dyDescent="0.25"/>
    <row r="24" spans="1:20" x14ac:dyDescent="0.25">
      <c r="A24" s="58" t="s">
        <v>0</v>
      </c>
      <c r="B24" s="58" t="s">
        <v>1</v>
      </c>
      <c r="C24" s="58" t="s">
        <v>2</v>
      </c>
      <c r="D24" s="58" t="s">
        <v>3</v>
      </c>
      <c r="E24" s="75" t="s">
        <v>4</v>
      </c>
      <c r="F24" s="58" t="s">
        <v>5</v>
      </c>
      <c r="G24" s="58" t="s">
        <v>6</v>
      </c>
      <c r="H24" s="58" t="s">
        <v>7</v>
      </c>
      <c r="I24" s="69" t="s">
        <v>8</v>
      </c>
      <c r="N24" s="59"/>
      <c r="P24" s="75" t="s">
        <v>4</v>
      </c>
      <c r="Q24" s="58" t="s">
        <v>5</v>
      </c>
      <c r="R24" s="58" t="s">
        <v>6</v>
      </c>
      <c r="S24" s="58" t="s">
        <v>7</v>
      </c>
      <c r="T24" s="69" t="s">
        <v>8</v>
      </c>
    </row>
    <row r="25" spans="1:20" ht="15.75" thickBot="1" x14ac:dyDescent="0.3"/>
    <row r="26" spans="1:20" ht="19.899999999999999" customHeight="1" thickBot="1" x14ac:dyDescent="0.3">
      <c r="A26" s="34" t="s">
        <v>28</v>
      </c>
      <c r="B26" s="18" t="s">
        <v>100</v>
      </c>
      <c r="C26" s="14">
        <v>40</v>
      </c>
      <c r="D26" s="14" t="s">
        <v>3</v>
      </c>
      <c r="E26" s="111">
        <v>350</v>
      </c>
      <c r="F26" s="14" t="s">
        <v>5</v>
      </c>
      <c r="G26" s="14" t="s">
        <v>23</v>
      </c>
      <c r="H26" s="39" t="s">
        <v>7</v>
      </c>
      <c r="I26" s="70">
        <f t="shared" ref="I26:I39" si="2">C26*E26</f>
        <v>14000</v>
      </c>
      <c r="J26" s="2"/>
      <c r="L26" s="61">
        <v>293</v>
      </c>
      <c r="N26" s="1"/>
      <c r="P26" s="93">
        <v>350</v>
      </c>
      <c r="Q26" s="14" t="s">
        <v>5</v>
      </c>
      <c r="R26" s="14" t="s">
        <v>23</v>
      </c>
      <c r="S26" s="39" t="s">
        <v>7</v>
      </c>
      <c r="T26" s="70">
        <f t="shared" ref="T26:T39" si="3">N26*P26</f>
        <v>0</v>
      </c>
    </row>
    <row r="27" spans="1:20" ht="19.899999999999999" customHeight="1" thickBot="1" x14ac:dyDescent="0.3">
      <c r="A27" s="53">
        <v>220.2</v>
      </c>
      <c r="B27" s="36" t="s">
        <v>29</v>
      </c>
      <c r="C27" s="30">
        <v>20</v>
      </c>
      <c r="D27" s="30" t="s">
        <v>3</v>
      </c>
      <c r="E27" s="113">
        <v>350</v>
      </c>
      <c r="F27" s="30" t="s">
        <v>5</v>
      </c>
      <c r="G27" s="30" t="s">
        <v>118</v>
      </c>
      <c r="H27" s="40" t="s">
        <v>7</v>
      </c>
      <c r="I27" s="71">
        <f t="shared" si="2"/>
        <v>7000</v>
      </c>
      <c r="J27" s="2"/>
      <c r="L27" s="61">
        <v>192.42</v>
      </c>
      <c r="N27" s="1"/>
      <c r="P27" s="79">
        <v>350</v>
      </c>
      <c r="Q27" s="30" t="s">
        <v>5</v>
      </c>
      <c r="R27" s="30" t="s">
        <v>30</v>
      </c>
      <c r="S27" s="40" t="s">
        <v>7</v>
      </c>
      <c r="T27" s="71">
        <f t="shared" si="3"/>
        <v>0</v>
      </c>
    </row>
    <row r="28" spans="1:20" ht="19.899999999999999" customHeight="1" thickBot="1" x14ac:dyDescent="0.3">
      <c r="A28" s="34">
        <v>220.3</v>
      </c>
      <c r="B28" s="18" t="s">
        <v>31</v>
      </c>
      <c r="C28" s="14">
        <v>1</v>
      </c>
      <c r="D28" s="14" t="s">
        <v>3</v>
      </c>
      <c r="E28" s="111">
        <v>1100</v>
      </c>
      <c r="F28" s="14" t="s">
        <v>5</v>
      </c>
      <c r="G28" s="14" t="s">
        <v>23</v>
      </c>
      <c r="H28" s="39" t="s">
        <v>7</v>
      </c>
      <c r="I28" s="70">
        <f t="shared" si="2"/>
        <v>1100</v>
      </c>
      <c r="L28" s="64">
        <v>0</v>
      </c>
      <c r="N28" s="1"/>
      <c r="P28" s="81">
        <v>1100</v>
      </c>
      <c r="Q28" s="14" t="s">
        <v>5</v>
      </c>
      <c r="R28" s="14" t="s">
        <v>23</v>
      </c>
      <c r="S28" s="39" t="s">
        <v>7</v>
      </c>
      <c r="T28" s="70">
        <f t="shared" si="3"/>
        <v>0</v>
      </c>
    </row>
    <row r="29" spans="1:20" ht="19.899999999999999" customHeight="1" thickBot="1" x14ac:dyDescent="0.3">
      <c r="A29" s="53">
        <v>220.5</v>
      </c>
      <c r="B29" s="3" t="s">
        <v>32</v>
      </c>
      <c r="C29" s="30">
        <v>1</v>
      </c>
      <c r="D29" s="30" t="s">
        <v>3</v>
      </c>
      <c r="E29" s="113">
        <v>928.77</v>
      </c>
      <c r="F29" s="30" t="s">
        <v>5</v>
      </c>
      <c r="G29" s="30" t="s">
        <v>23</v>
      </c>
      <c r="H29" s="40" t="s">
        <v>7</v>
      </c>
      <c r="I29" s="71">
        <f t="shared" si="2"/>
        <v>928.77</v>
      </c>
      <c r="J29" s="2"/>
      <c r="L29" s="61">
        <v>0</v>
      </c>
      <c r="N29" s="1"/>
      <c r="P29" s="79">
        <v>928.77</v>
      </c>
      <c r="Q29" s="30" t="s">
        <v>5</v>
      </c>
      <c r="R29" s="30" t="s">
        <v>23</v>
      </c>
      <c r="S29" s="40" t="s">
        <v>7</v>
      </c>
      <c r="T29" s="71">
        <f t="shared" si="3"/>
        <v>0</v>
      </c>
    </row>
    <row r="30" spans="1:20" ht="19.899999999999999" customHeight="1" thickBot="1" x14ac:dyDescent="0.3">
      <c r="A30" s="34" t="s">
        <v>33</v>
      </c>
      <c r="B30" s="18" t="s">
        <v>101</v>
      </c>
      <c r="C30" s="14">
        <v>5</v>
      </c>
      <c r="D30" s="14" t="s">
        <v>3</v>
      </c>
      <c r="E30" s="111">
        <v>375</v>
      </c>
      <c r="F30" s="14" t="s">
        <v>5</v>
      </c>
      <c r="G30" s="14" t="s">
        <v>23</v>
      </c>
      <c r="H30" s="39" t="s">
        <v>7</v>
      </c>
      <c r="I30" s="70">
        <f t="shared" si="2"/>
        <v>1875</v>
      </c>
      <c r="L30" s="63">
        <v>37</v>
      </c>
      <c r="N30" s="1"/>
      <c r="P30" s="93">
        <v>375</v>
      </c>
      <c r="Q30" s="14" t="s">
        <v>5</v>
      </c>
      <c r="R30" s="14" t="s">
        <v>23</v>
      </c>
      <c r="S30" s="39" t="s">
        <v>7</v>
      </c>
      <c r="T30" s="70">
        <f t="shared" si="3"/>
        <v>0</v>
      </c>
    </row>
    <row r="31" spans="1:20" ht="19.899999999999999" customHeight="1" thickBot="1" x14ac:dyDescent="0.3">
      <c r="A31" s="52" t="s">
        <v>34</v>
      </c>
      <c r="B31" s="3" t="s">
        <v>102</v>
      </c>
      <c r="C31" s="30">
        <v>40</v>
      </c>
      <c r="D31" s="30" t="s">
        <v>3</v>
      </c>
      <c r="E31" s="113">
        <v>350</v>
      </c>
      <c r="F31" s="30" t="s">
        <v>5</v>
      </c>
      <c r="G31" s="30" t="s">
        <v>23</v>
      </c>
      <c r="H31" s="40" t="s">
        <v>7</v>
      </c>
      <c r="I31" s="71">
        <f t="shared" si="2"/>
        <v>14000</v>
      </c>
      <c r="J31" s="2"/>
      <c r="L31" s="63">
        <v>139</v>
      </c>
      <c r="N31" s="1"/>
      <c r="P31" s="79">
        <v>350</v>
      </c>
      <c r="Q31" s="30" t="s">
        <v>5</v>
      </c>
      <c r="R31" s="30" t="s">
        <v>23</v>
      </c>
      <c r="S31" s="40" t="s">
        <v>7</v>
      </c>
      <c r="T31" s="71">
        <f t="shared" si="3"/>
        <v>0</v>
      </c>
    </row>
    <row r="32" spans="1:20" ht="19.899999999999999" customHeight="1" thickBot="1" x14ac:dyDescent="0.3">
      <c r="A32" s="54">
        <v>220.8</v>
      </c>
      <c r="B32" s="42" t="s">
        <v>35</v>
      </c>
      <c r="C32" s="41">
        <v>1</v>
      </c>
      <c r="D32" s="41" t="s">
        <v>3</v>
      </c>
      <c r="E32" s="117">
        <v>750</v>
      </c>
      <c r="F32" s="41" t="s">
        <v>5</v>
      </c>
      <c r="G32" s="41" t="s">
        <v>23</v>
      </c>
      <c r="H32" s="43" t="s">
        <v>7</v>
      </c>
      <c r="I32" s="70">
        <f t="shared" si="2"/>
        <v>750</v>
      </c>
      <c r="L32" s="63">
        <v>0</v>
      </c>
      <c r="N32" s="1"/>
      <c r="P32" s="84">
        <v>750</v>
      </c>
      <c r="Q32" s="41" t="s">
        <v>5</v>
      </c>
      <c r="R32" s="41" t="s">
        <v>23</v>
      </c>
      <c r="S32" s="43" t="s">
        <v>7</v>
      </c>
      <c r="T32" s="70">
        <f t="shared" si="3"/>
        <v>0</v>
      </c>
    </row>
    <row r="33" spans="1:20" ht="19.899999999999999" customHeight="1" thickBot="1" x14ac:dyDescent="0.3">
      <c r="A33" s="53">
        <v>221</v>
      </c>
      <c r="B33" s="3" t="s">
        <v>36</v>
      </c>
      <c r="C33" s="30">
        <v>10</v>
      </c>
      <c r="D33" s="30" t="s">
        <v>3</v>
      </c>
      <c r="E33" s="113">
        <v>750</v>
      </c>
      <c r="F33" s="30" t="s">
        <v>5</v>
      </c>
      <c r="G33" s="30" t="s">
        <v>23</v>
      </c>
      <c r="H33" s="40" t="s">
        <v>7</v>
      </c>
      <c r="I33" s="71">
        <f t="shared" si="2"/>
        <v>7500</v>
      </c>
      <c r="J33" s="2"/>
      <c r="L33" s="63">
        <v>79</v>
      </c>
      <c r="N33" s="1"/>
      <c r="P33" s="79">
        <v>750</v>
      </c>
      <c r="Q33" s="30" t="s">
        <v>5</v>
      </c>
      <c r="R33" s="30" t="s">
        <v>23</v>
      </c>
      <c r="S33" s="40" t="s">
        <v>7</v>
      </c>
      <c r="T33" s="71">
        <f t="shared" si="3"/>
        <v>0</v>
      </c>
    </row>
    <row r="34" spans="1:20" ht="19.899999999999999" customHeight="1" thickBot="1" x14ac:dyDescent="0.3">
      <c r="A34" s="34">
        <v>222</v>
      </c>
      <c r="B34" s="18" t="s">
        <v>37</v>
      </c>
      <c r="C34" s="14">
        <v>10</v>
      </c>
      <c r="D34" s="14" t="s">
        <v>3</v>
      </c>
      <c r="E34" s="111">
        <v>750</v>
      </c>
      <c r="F34" s="14" t="s">
        <v>5</v>
      </c>
      <c r="G34" s="14" t="s">
        <v>23</v>
      </c>
      <c r="H34" s="39" t="s">
        <v>7</v>
      </c>
      <c r="I34" s="70">
        <f t="shared" si="2"/>
        <v>7500</v>
      </c>
      <c r="L34" s="63">
        <v>34</v>
      </c>
      <c r="N34" s="1"/>
      <c r="P34" s="81">
        <v>750</v>
      </c>
      <c r="Q34" s="14" t="s">
        <v>5</v>
      </c>
      <c r="R34" s="14" t="s">
        <v>23</v>
      </c>
      <c r="S34" s="39" t="s">
        <v>7</v>
      </c>
      <c r="T34" s="70">
        <f t="shared" si="3"/>
        <v>0</v>
      </c>
    </row>
    <row r="35" spans="1:20" ht="19.899999999999999" customHeight="1" thickBot="1" x14ac:dyDescent="0.3">
      <c r="A35" s="53">
        <v>222.1</v>
      </c>
      <c r="B35" s="3" t="s">
        <v>38</v>
      </c>
      <c r="C35" s="30">
        <v>5</v>
      </c>
      <c r="D35" s="30" t="s">
        <v>3</v>
      </c>
      <c r="E35" s="113">
        <v>750</v>
      </c>
      <c r="F35" s="30" t="s">
        <v>5</v>
      </c>
      <c r="G35" s="30" t="s">
        <v>23</v>
      </c>
      <c r="H35" s="40" t="s">
        <v>7</v>
      </c>
      <c r="I35" s="71">
        <f t="shared" si="2"/>
        <v>3750</v>
      </c>
      <c r="J35" s="2"/>
      <c r="L35" s="63">
        <v>10</v>
      </c>
      <c r="N35" s="1"/>
      <c r="P35" s="79">
        <v>750</v>
      </c>
      <c r="Q35" s="30" t="s">
        <v>5</v>
      </c>
      <c r="R35" s="30" t="s">
        <v>23</v>
      </c>
      <c r="S35" s="40" t="s">
        <v>7</v>
      </c>
      <c r="T35" s="71">
        <f t="shared" si="3"/>
        <v>0</v>
      </c>
    </row>
    <row r="36" spans="1:20" ht="19.899999999999999" customHeight="1" thickBot="1" x14ac:dyDescent="0.3">
      <c r="A36" s="34">
        <v>223</v>
      </c>
      <c r="B36" s="18" t="s">
        <v>39</v>
      </c>
      <c r="C36" s="14">
        <v>40</v>
      </c>
      <c r="D36" s="14" t="s">
        <v>3</v>
      </c>
      <c r="E36" s="111">
        <v>250</v>
      </c>
      <c r="F36" s="14" t="s">
        <v>5</v>
      </c>
      <c r="G36" s="14" t="s">
        <v>23</v>
      </c>
      <c r="H36" s="39" t="s">
        <v>7</v>
      </c>
      <c r="I36" s="70">
        <f t="shared" si="2"/>
        <v>10000</v>
      </c>
      <c r="L36" s="63">
        <v>0</v>
      </c>
      <c r="N36" s="1"/>
      <c r="P36" s="93">
        <v>250</v>
      </c>
      <c r="Q36" s="14" t="s">
        <v>5</v>
      </c>
      <c r="R36" s="14" t="s">
        <v>23</v>
      </c>
      <c r="S36" s="39" t="s">
        <v>7</v>
      </c>
      <c r="T36" s="70">
        <f t="shared" si="3"/>
        <v>0</v>
      </c>
    </row>
    <row r="37" spans="1:20" ht="19.899999999999999" customHeight="1" thickBot="1" x14ac:dyDescent="0.3">
      <c r="A37" s="53">
        <v>238.12</v>
      </c>
      <c r="B37" s="3" t="s">
        <v>40</v>
      </c>
      <c r="C37" s="30">
        <v>20</v>
      </c>
      <c r="D37" s="30" t="s">
        <v>3</v>
      </c>
      <c r="E37" s="113">
        <v>125</v>
      </c>
      <c r="F37" s="30" t="s">
        <v>5</v>
      </c>
      <c r="G37" s="30" t="s">
        <v>41</v>
      </c>
      <c r="H37" s="40" t="s">
        <v>7</v>
      </c>
      <c r="I37" s="71">
        <f t="shared" si="2"/>
        <v>2500</v>
      </c>
      <c r="J37" s="2"/>
      <c r="L37" s="63">
        <v>0</v>
      </c>
      <c r="N37" s="1"/>
      <c r="P37" s="95">
        <v>125</v>
      </c>
      <c r="Q37" s="30" t="s">
        <v>5</v>
      </c>
      <c r="R37" s="30" t="s">
        <v>41</v>
      </c>
      <c r="S37" s="40" t="s">
        <v>7</v>
      </c>
      <c r="T37" s="71">
        <f t="shared" si="3"/>
        <v>0</v>
      </c>
    </row>
    <row r="38" spans="1:20" ht="19.899999999999999" customHeight="1" thickBot="1" x14ac:dyDescent="0.3">
      <c r="A38" s="34">
        <v>244.12</v>
      </c>
      <c r="B38" s="18" t="s">
        <v>42</v>
      </c>
      <c r="C38" s="14">
        <v>20</v>
      </c>
      <c r="D38" s="14" t="s">
        <v>3</v>
      </c>
      <c r="E38" s="111">
        <v>75</v>
      </c>
      <c r="F38" s="14" t="s">
        <v>5</v>
      </c>
      <c r="G38" s="14" t="s">
        <v>41</v>
      </c>
      <c r="H38" s="14" t="s">
        <v>7</v>
      </c>
      <c r="I38" s="70">
        <f t="shared" si="2"/>
        <v>1500</v>
      </c>
      <c r="J38" s="2"/>
      <c r="L38" s="63">
        <v>0</v>
      </c>
      <c r="N38" s="1"/>
      <c r="P38" s="93">
        <v>75</v>
      </c>
      <c r="Q38" s="14" t="s">
        <v>5</v>
      </c>
      <c r="R38" s="14" t="s">
        <v>41</v>
      </c>
      <c r="S38" s="14" t="s">
        <v>7</v>
      </c>
      <c r="T38" s="70">
        <f t="shared" si="3"/>
        <v>0</v>
      </c>
    </row>
    <row r="39" spans="1:20" ht="19.899999999999999" customHeight="1" thickBot="1" x14ac:dyDescent="0.3">
      <c r="A39" s="53">
        <v>252.12</v>
      </c>
      <c r="B39" s="3" t="s">
        <v>43</v>
      </c>
      <c r="C39" s="30">
        <v>20</v>
      </c>
      <c r="D39" s="30" t="s">
        <v>3</v>
      </c>
      <c r="E39" s="113">
        <v>50</v>
      </c>
      <c r="F39" s="30" t="s">
        <v>5</v>
      </c>
      <c r="G39" s="30" t="s">
        <v>41</v>
      </c>
      <c r="H39" s="40" t="s">
        <v>7</v>
      </c>
      <c r="I39" s="71">
        <f t="shared" si="2"/>
        <v>1000</v>
      </c>
      <c r="J39" s="2"/>
      <c r="L39" s="63">
        <v>0</v>
      </c>
      <c r="N39" s="1"/>
      <c r="P39" s="79">
        <v>50</v>
      </c>
      <c r="Q39" s="30" t="s">
        <v>5</v>
      </c>
      <c r="R39" s="30" t="s">
        <v>41</v>
      </c>
      <c r="S39" s="40" t="s">
        <v>7</v>
      </c>
      <c r="T39" s="71">
        <f t="shared" si="3"/>
        <v>0</v>
      </c>
    </row>
    <row r="44" spans="1:20" x14ac:dyDescent="0.25">
      <c r="A44" s="58" t="s">
        <v>0</v>
      </c>
      <c r="B44" s="58" t="s">
        <v>1</v>
      </c>
      <c r="C44" s="58" t="s">
        <v>2</v>
      </c>
      <c r="D44" s="58" t="s">
        <v>3</v>
      </c>
      <c r="E44" s="75" t="s">
        <v>4</v>
      </c>
      <c r="F44" s="58" t="s">
        <v>5</v>
      </c>
      <c r="G44" s="58" t="s">
        <v>6</v>
      </c>
      <c r="H44" s="58" t="s">
        <v>7</v>
      </c>
      <c r="I44" s="69" t="s">
        <v>8</v>
      </c>
      <c r="N44" s="59"/>
      <c r="P44" s="75" t="s">
        <v>4</v>
      </c>
      <c r="Q44" s="58" t="s">
        <v>5</v>
      </c>
      <c r="R44" s="58" t="s">
        <v>6</v>
      </c>
      <c r="S44" s="58" t="s">
        <v>7</v>
      </c>
      <c r="T44" s="69" t="s">
        <v>8</v>
      </c>
    </row>
    <row r="45" spans="1:20" ht="15.75" thickBot="1" x14ac:dyDescent="0.3"/>
    <row r="46" spans="1:20" ht="19.899999999999999" customHeight="1" thickBot="1" x14ac:dyDescent="0.3">
      <c r="A46" s="34">
        <v>258</v>
      </c>
      <c r="B46" s="18" t="s">
        <v>44</v>
      </c>
      <c r="C46" s="14">
        <v>7</v>
      </c>
      <c r="D46" s="14" t="s">
        <v>3</v>
      </c>
      <c r="E46" s="111">
        <v>75</v>
      </c>
      <c r="F46" s="14" t="s">
        <v>5</v>
      </c>
      <c r="G46" s="14" t="s">
        <v>13</v>
      </c>
      <c r="H46" s="14" t="s">
        <v>7</v>
      </c>
      <c r="I46" s="70">
        <f t="shared" ref="I46:I62" si="4">C46*E46</f>
        <v>525</v>
      </c>
      <c r="J46" s="2"/>
      <c r="L46" s="63">
        <v>0</v>
      </c>
      <c r="N46" s="1"/>
      <c r="P46" s="81">
        <v>75</v>
      </c>
      <c r="Q46" s="14" t="s">
        <v>5</v>
      </c>
      <c r="R46" s="14" t="s">
        <v>13</v>
      </c>
      <c r="S46" s="14" t="s">
        <v>7</v>
      </c>
      <c r="T46" s="70">
        <f t="shared" ref="T46:T62" si="5">N46*P46</f>
        <v>0</v>
      </c>
    </row>
    <row r="47" spans="1:20" ht="19.899999999999999" customHeight="1" thickBot="1" x14ac:dyDescent="0.3">
      <c r="A47" s="52">
        <v>269.06</v>
      </c>
      <c r="B47" s="36" t="s">
        <v>45</v>
      </c>
      <c r="C47" s="37">
        <v>150</v>
      </c>
      <c r="D47" s="37" t="s">
        <v>3</v>
      </c>
      <c r="E47" s="110">
        <v>35</v>
      </c>
      <c r="F47" s="37" t="s">
        <v>5</v>
      </c>
      <c r="G47" s="37" t="s">
        <v>41</v>
      </c>
      <c r="H47" s="37" t="s">
        <v>7</v>
      </c>
      <c r="I47" s="71">
        <f t="shared" si="4"/>
        <v>5250</v>
      </c>
      <c r="J47" s="2"/>
      <c r="L47" s="63">
        <v>0</v>
      </c>
      <c r="N47" s="1"/>
      <c r="P47" s="92">
        <v>35</v>
      </c>
      <c r="Q47" s="37" t="s">
        <v>5</v>
      </c>
      <c r="R47" s="37" t="s">
        <v>41</v>
      </c>
      <c r="S47" s="37" t="s">
        <v>7</v>
      </c>
      <c r="T47" s="71">
        <f t="shared" si="5"/>
        <v>0</v>
      </c>
    </row>
    <row r="48" spans="1:20" ht="19.899999999999999" customHeight="1" thickBot="1" x14ac:dyDescent="0.3">
      <c r="A48" s="34">
        <v>269.08</v>
      </c>
      <c r="B48" s="18" t="s">
        <v>46</v>
      </c>
      <c r="C48" s="14">
        <v>50</v>
      </c>
      <c r="D48" s="14" t="s">
        <v>3</v>
      </c>
      <c r="E48" s="111">
        <v>40</v>
      </c>
      <c r="F48" s="14" t="s">
        <v>5</v>
      </c>
      <c r="G48" s="14" t="s">
        <v>41</v>
      </c>
      <c r="H48" s="14" t="s">
        <v>7</v>
      </c>
      <c r="I48" s="70">
        <f t="shared" si="4"/>
        <v>2000</v>
      </c>
      <c r="J48" s="2"/>
      <c r="L48" s="63">
        <v>0</v>
      </c>
      <c r="N48" s="1"/>
      <c r="P48" s="93">
        <v>40</v>
      </c>
      <c r="Q48" s="14" t="s">
        <v>5</v>
      </c>
      <c r="R48" s="14" t="s">
        <v>41</v>
      </c>
      <c r="S48" s="14" t="s">
        <v>7</v>
      </c>
      <c r="T48" s="70">
        <f t="shared" si="5"/>
        <v>0</v>
      </c>
    </row>
    <row r="49" spans="1:20" ht="20.45" customHeight="1" thickBot="1" x14ac:dyDescent="0.3">
      <c r="A49" s="52">
        <v>357</v>
      </c>
      <c r="B49" s="36" t="s">
        <v>47</v>
      </c>
      <c r="C49" s="37">
        <v>45</v>
      </c>
      <c r="D49" s="37" t="s">
        <v>3</v>
      </c>
      <c r="E49" s="110">
        <v>225</v>
      </c>
      <c r="F49" s="37" t="s">
        <v>5</v>
      </c>
      <c r="G49" s="37" t="s">
        <v>23</v>
      </c>
      <c r="H49" s="37" t="s">
        <v>7</v>
      </c>
      <c r="I49" s="71">
        <f t="shared" si="4"/>
        <v>10125</v>
      </c>
      <c r="J49" s="2"/>
      <c r="L49" s="63">
        <v>74</v>
      </c>
      <c r="N49" s="1"/>
      <c r="P49" s="92">
        <v>225</v>
      </c>
      <c r="Q49" s="37" t="s">
        <v>5</v>
      </c>
      <c r="R49" s="37" t="s">
        <v>23</v>
      </c>
      <c r="S49" s="37" t="s">
        <v>7</v>
      </c>
      <c r="T49" s="71">
        <f t="shared" si="5"/>
        <v>0</v>
      </c>
    </row>
    <row r="50" spans="1:20" ht="19.899999999999999" customHeight="1" thickBot="1" x14ac:dyDescent="0.3">
      <c r="A50" s="34">
        <v>358.1</v>
      </c>
      <c r="B50" s="18" t="s">
        <v>48</v>
      </c>
      <c r="C50" s="14">
        <v>20</v>
      </c>
      <c r="D50" s="14" t="s">
        <v>3</v>
      </c>
      <c r="E50" s="111">
        <v>225</v>
      </c>
      <c r="F50" s="14" t="s">
        <v>5</v>
      </c>
      <c r="G50" s="14" t="s">
        <v>23</v>
      </c>
      <c r="H50" s="14" t="s">
        <v>7</v>
      </c>
      <c r="I50" s="70">
        <f t="shared" si="4"/>
        <v>4500</v>
      </c>
      <c r="J50" s="2"/>
      <c r="L50" s="63">
        <v>243</v>
      </c>
      <c r="N50" s="1"/>
      <c r="P50" s="93">
        <v>225</v>
      </c>
      <c r="Q50" s="14" t="s">
        <v>5</v>
      </c>
      <c r="R50" s="14" t="s">
        <v>23</v>
      </c>
      <c r="S50" s="14" t="s">
        <v>7</v>
      </c>
      <c r="T50" s="70">
        <f t="shared" si="5"/>
        <v>0</v>
      </c>
    </row>
    <row r="51" spans="1:20" ht="19.899999999999999" customHeight="1" thickBot="1" x14ac:dyDescent="0.3">
      <c r="A51" s="55">
        <v>358.2</v>
      </c>
      <c r="B51" s="44" t="s">
        <v>49</v>
      </c>
      <c r="C51" s="45">
        <v>45</v>
      </c>
      <c r="D51" s="45" t="s">
        <v>3</v>
      </c>
      <c r="E51" s="112">
        <v>225</v>
      </c>
      <c r="F51" s="45" t="s">
        <v>5</v>
      </c>
      <c r="G51" s="45" t="s">
        <v>23</v>
      </c>
      <c r="H51" s="45" t="s">
        <v>7</v>
      </c>
      <c r="I51" s="71">
        <f t="shared" si="4"/>
        <v>10125</v>
      </c>
      <c r="L51" s="63">
        <v>0</v>
      </c>
      <c r="N51" s="1"/>
      <c r="P51" s="96">
        <v>225</v>
      </c>
      <c r="Q51" s="45" t="s">
        <v>5</v>
      </c>
      <c r="R51" s="45" t="s">
        <v>23</v>
      </c>
      <c r="S51" s="45" t="s">
        <v>7</v>
      </c>
      <c r="T51" s="71">
        <f t="shared" si="5"/>
        <v>0</v>
      </c>
    </row>
    <row r="52" spans="1:20" ht="19.899999999999999" customHeight="1" thickBot="1" x14ac:dyDescent="0.3">
      <c r="A52" s="34">
        <v>381</v>
      </c>
      <c r="B52" s="18" t="s">
        <v>50</v>
      </c>
      <c r="C52" s="14">
        <v>50</v>
      </c>
      <c r="D52" s="14" t="s">
        <v>3</v>
      </c>
      <c r="E52" s="111">
        <v>150</v>
      </c>
      <c r="F52" s="14" t="s">
        <v>5</v>
      </c>
      <c r="G52" s="14" t="s">
        <v>23</v>
      </c>
      <c r="H52" s="14" t="s">
        <v>7</v>
      </c>
      <c r="I52" s="70">
        <f t="shared" si="4"/>
        <v>7500</v>
      </c>
      <c r="J52" s="2"/>
      <c r="L52" s="63">
        <v>10</v>
      </c>
      <c r="N52" s="1"/>
      <c r="P52" s="81">
        <v>225</v>
      </c>
      <c r="Q52" s="14" t="s">
        <v>5</v>
      </c>
      <c r="R52" s="14" t="s">
        <v>23</v>
      </c>
      <c r="S52" s="14" t="s">
        <v>7</v>
      </c>
      <c r="T52" s="70">
        <f t="shared" si="5"/>
        <v>0</v>
      </c>
    </row>
    <row r="53" spans="1:20" ht="19.899999999999999" customHeight="1" thickBot="1" x14ac:dyDescent="0.3">
      <c r="A53" s="55">
        <v>381.3</v>
      </c>
      <c r="B53" s="44" t="s">
        <v>51</v>
      </c>
      <c r="C53" s="45">
        <v>55</v>
      </c>
      <c r="D53" s="45" t="s">
        <v>3</v>
      </c>
      <c r="E53" s="112">
        <v>150</v>
      </c>
      <c r="F53" s="45" t="s">
        <v>5</v>
      </c>
      <c r="G53" s="45" t="s">
        <v>23</v>
      </c>
      <c r="H53" s="45" t="s">
        <v>7</v>
      </c>
      <c r="I53" s="71">
        <f t="shared" si="4"/>
        <v>8250</v>
      </c>
      <c r="J53" s="2"/>
      <c r="L53" s="63">
        <v>76</v>
      </c>
      <c r="N53" s="1"/>
      <c r="P53" s="85">
        <v>225</v>
      </c>
      <c r="Q53" s="45" t="s">
        <v>5</v>
      </c>
      <c r="R53" s="45" t="s">
        <v>23</v>
      </c>
      <c r="S53" s="45" t="s">
        <v>7</v>
      </c>
      <c r="T53" s="71">
        <f t="shared" si="5"/>
        <v>0</v>
      </c>
    </row>
    <row r="54" spans="1:20" ht="19.899999999999999" customHeight="1" thickBot="1" x14ac:dyDescent="0.3">
      <c r="A54" s="34">
        <v>402</v>
      </c>
      <c r="B54" s="18" t="s">
        <v>52</v>
      </c>
      <c r="C54" s="14">
        <v>50</v>
      </c>
      <c r="D54" s="14" t="s">
        <v>3</v>
      </c>
      <c r="E54" s="111">
        <v>75</v>
      </c>
      <c r="F54" s="14" t="s">
        <v>5</v>
      </c>
      <c r="G54" s="14" t="s">
        <v>10</v>
      </c>
      <c r="H54" s="14" t="s">
        <v>7</v>
      </c>
      <c r="I54" s="70">
        <f t="shared" si="4"/>
        <v>3750</v>
      </c>
      <c r="J54" s="2"/>
      <c r="L54" s="61">
        <v>0</v>
      </c>
      <c r="N54" s="1"/>
      <c r="P54" s="81">
        <v>75</v>
      </c>
      <c r="Q54" s="14" t="s">
        <v>5</v>
      </c>
      <c r="R54" s="14" t="s">
        <v>10</v>
      </c>
      <c r="S54" s="14" t="s">
        <v>7</v>
      </c>
      <c r="T54" s="70">
        <f t="shared" si="5"/>
        <v>0</v>
      </c>
    </row>
    <row r="55" spans="1:20" ht="19.899999999999999" customHeight="1" thickBot="1" x14ac:dyDescent="0.3">
      <c r="A55" s="53">
        <v>402.12</v>
      </c>
      <c r="B55" s="3" t="s">
        <v>53</v>
      </c>
      <c r="C55" s="30">
        <v>25</v>
      </c>
      <c r="D55" s="30" t="s">
        <v>3</v>
      </c>
      <c r="E55" s="110">
        <v>70</v>
      </c>
      <c r="F55" s="30" t="s">
        <v>5</v>
      </c>
      <c r="G55" s="30" t="s">
        <v>10</v>
      </c>
      <c r="H55" s="40" t="s">
        <v>7</v>
      </c>
      <c r="I55" s="71">
        <f t="shared" si="4"/>
        <v>1750</v>
      </c>
      <c r="J55" s="2"/>
      <c r="L55" s="61">
        <v>0</v>
      </c>
      <c r="N55" s="1"/>
      <c r="P55" s="83">
        <v>70</v>
      </c>
      <c r="Q55" s="30" t="s">
        <v>5</v>
      </c>
      <c r="R55" s="30" t="s">
        <v>10</v>
      </c>
      <c r="S55" s="40" t="s">
        <v>7</v>
      </c>
      <c r="T55" s="71">
        <f t="shared" si="5"/>
        <v>0</v>
      </c>
    </row>
    <row r="56" spans="1:20" ht="19.899999999999999" customHeight="1" thickBot="1" x14ac:dyDescent="0.3">
      <c r="A56" s="34">
        <v>403</v>
      </c>
      <c r="B56" s="18" t="s">
        <v>54</v>
      </c>
      <c r="C56" s="14">
        <v>0</v>
      </c>
      <c r="D56" s="14" t="s">
        <v>3</v>
      </c>
      <c r="E56" s="111">
        <v>12</v>
      </c>
      <c r="F56" s="14" t="s">
        <v>5</v>
      </c>
      <c r="G56" s="14" t="s">
        <v>13</v>
      </c>
      <c r="H56" s="46"/>
      <c r="I56" s="70">
        <f t="shared" si="4"/>
        <v>0</v>
      </c>
      <c r="J56" s="2"/>
      <c r="L56" s="61">
        <v>0</v>
      </c>
      <c r="N56" s="1"/>
      <c r="P56" s="93">
        <v>12</v>
      </c>
      <c r="Q56" s="14" t="s">
        <v>5</v>
      </c>
      <c r="R56" s="14" t="s">
        <v>13</v>
      </c>
      <c r="S56" s="46"/>
      <c r="T56" s="102">
        <f t="shared" si="5"/>
        <v>0</v>
      </c>
    </row>
    <row r="57" spans="1:20" ht="19.899999999999999" customHeight="1" thickBot="1" x14ac:dyDescent="0.3">
      <c r="A57" s="53">
        <v>403.1</v>
      </c>
      <c r="B57" s="3" t="s">
        <v>55</v>
      </c>
      <c r="C57" s="30">
        <v>50</v>
      </c>
      <c r="D57" s="30" t="s">
        <v>3</v>
      </c>
      <c r="E57" s="113">
        <v>23</v>
      </c>
      <c r="F57" s="30" t="s">
        <v>5</v>
      </c>
      <c r="G57" s="30" t="s">
        <v>56</v>
      </c>
      <c r="H57" s="30" t="s">
        <v>7</v>
      </c>
      <c r="I57" s="71">
        <f t="shared" si="4"/>
        <v>1150</v>
      </c>
      <c r="J57" s="2"/>
      <c r="L57" s="61">
        <v>0</v>
      </c>
      <c r="N57" s="1"/>
      <c r="P57" s="79">
        <v>23</v>
      </c>
      <c r="Q57" s="30" t="s">
        <v>5</v>
      </c>
      <c r="R57" s="30" t="s">
        <v>56</v>
      </c>
      <c r="S57" s="30" t="s">
        <v>7</v>
      </c>
      <c r="T57" s="71">
        <f t="shared" si="5"/>
        <v>0</v>
      </c>
    </row>
    <row r="58" spans="1:20" ht="19.899999999999999" customHeight="1" thickBot="1" x14ac:dyDescent="0.3">
      <c r="A58" s="34">
        <v>420</v>
      </c>
      <c r="B58" s="18" t="s">
        <v>57</v>
      </c>
      <c r="C58" s="14">
        <v>100</v>
      </c>
      <c r="D58" s="14" t="s">
        <v>3</v>
      </c>
      <c r="E58" s="111">
        <v>100</v>
      </c>
      <c r="F58" s="14" t="s">
        <v>5</v>
      </c>
      <c r="G58" s="14" t="s">
        <v>56</v>
      </c>
      <c r="H58" s="14"/>
      <c r="I58" s="70">
        <f t="shared" si="4"/>
        <v>10000</v>
      </c>
      <c r="J58" s="2"/>
      <c r="L58" s="61">
        <v>0</v>
      </c>
      <c r="N58" s="1"/>
      <c r="P58" s="81">
        <v>100</v>
      </c>
      <c r="Q58" s="14" t="s">
        <v>5</v>
      </c>
      <c r="R58" s="14" t="s">
        <v>56</v>
      </c>
      <c r="S58" s="19"/>
      <c r="T58" s="102">
        <f t="shared" si="5"/>
        <v>0</v>
      </c>
    </row>
    <row r="59" spans="1:20" ht="19.899999999999999" customHeight="1" thickBot="1" x14ac:dyDescent="0.3">
      <c r="A59" s="55">
        <v>440</v>
      </c>
      <c r="B59" s="44" t="s">
        <v>58</v>
      </c>
      <c r="C59" s="45">
        <v>27</v>
      </c>
      <c r="D59" s="45" t="s">
        <v>3</v>
      </c>
      <c r="E59" s="112">
        <v>0.41</v>
      </c>
      <c r="F59" s="45" t="s">
        <v>5</v>
      </c>
      <c r="G59" s="45" t="s">
        <v>59</v>
      </c>
      <c r="H59" s="45" t="s">
        <v>7</v>
      </c>
      <c r="I59" s="71">
        <f t="shared" si="4"/>
        <v>11.069999999999999</v>
      </c>
      <c r="J59" s="2"/>
      <c r="L59" s="61">
        <v>0</v>
      </c>
      <c r="N59" s="1"/>
      <c r="P59" s="79">
        <v>0.41</v>
      </c>
      <c r="Q59" s="30" t="s">
        <v>5</v>
      </c>
      <c r="R59" s="30" t="s">
        <v>59</v>
      </c>
      <c r="S59" s="30" t="s">
        <v>7</v>
      </c>
      <c r="T59" s="71">
        <f t="shared" si="5"/>
        <v>0</v>
      </c>
    </row>
    <row r="60" spans="1:20" ht="19.899999999999999" customHeight="1" thickBot="1" x14ac:dyDescent="0.3">
      <c r="A60" s="34">
        <v>443</v>
      </c>
      <c r="B60" s="18" t="s">
        <v>61</v>
      </c>
      <c r="C60" s="14">
        <v>1</v>
      </c>
      <c r="D60" s="14" t="s">
        <v>3</v>
      </c>
      <c r="E60" s="111">
        <v>62.93</v>
      </c>
      <c r="F60" s="14" t="s">
        <v>5</v>
      </c>
      <c r="G60" s="14" t="s">
        <v>62</v>
      </c>
      <c r="H60" s="14" t="s">
        <v>7</v>
      </c>
      <c r="I60" s="70">
        <f t="shared" si="4"/>
        <v>62.93</v>
      </c>
      <c r="J60" s="2"/>
      <c r="L60" s="61">
        <v>0</v>
      </c>
      <c r="N60" s="1"/>
      <c r="P60" s="79">
        <v>62.93</v>
      </c>
      <c r="Q60" s="30" t="s">
        <v>5</v>
      </c>
      <c r="R60" s="30" t="s">
        <v>62</v>
      </c>
      <c r="S60" s="35" t="s">
        <v>7</v>
      </c>
      <c r="T60" s="71">
        <f t="shared" si="5"/>
        <v>0</v>
      </c>
    </row>
    <row r="61" spans="1:20" ht="19.899999999999999" customHeight="1" thickBot="1" x14ac:dyDescent="0.3">
      <c r="A61" s="53">
        <v>460</v>
      </c>
      <c r="B61" s="3" t="s">
        <v>63</v>
      </c>
      <c r="C61" s="30">
        <v>7000</v>
      </c>
      <c r="D61" s="30" t="s">
        <v>3</v>
      </c>
      <c r="E61" s="110">
        <v>85</v>
      </c>
      <c r="F61" s="30" t="s">
        <v>5</v>
      </c>
      <c r="G61" s="30" t="s">
        <v>56</v>
      </c>
      <c r="H61" s="40" t="s">
        <v>7</v>
      </c>
      <c r="I61" s="71">
        <f t="shared" si="4"/>
        <v>595000</v>
      </c>
      <c r="J61" s="2"/>
      <c r="L61" s="63">
        <v>8615.77</v>
      </c>
      <c r="N61" s="1"/>
      <c r="P61" s="93">
        <v>85</v>
      </c>
      <c r="Q61" s="14" t="s">
        <v>5</v>
      </c>
      <c r="R61" s="14" t="s">
        <v>56</v>
      </c>
      <c r="S61" s="14" t="s">
        <v>7</v>
      </c>
      <c r="T61" s="70">
        <f t="shared" si="5"/>
        <v>0</v>
      </c>
    </row>
    <row r="62" spans="1:20" ht="19.899999999999999" customHeight="1" thickBot="1" x14ac:dyDescent="0.3">
      <c r="A62" s="34">
        <v>464</v>
      </c>
      <c r="B62" s="18" t="s">
        <v>64</v>
      </c>
      <c r="C62" s="14">
        <v>600</v>
      </c>
      <c r="D62" s="14" t="s">
        <v>3</v>
      </c>
      <c r="E62" s="111">
        <v>6.3</v>
      </c>
      <c r="F62" s="14" t="s">
        <v>5</v>
      </c>
      <c r="G62" s="14" t="s">
        <v>60</v>
      </c>
      <c r="H62" s="46" t="s">
        <v>7</v>
      </c>
      <c r="I62" s="70">
        <f t="shared" si="4"/>
        <v>3780</v>
      </c>
      <c r="J62" s="2"/>
      <c r="L62" s="63">
        <v>8427.01</v>
      </c>
      <c r="N62" s="1"/>
      <c r="P62" s="94">
        <v>6.3</v>
      </c>
      <c r="Q62" s="30" t="s">
        <v>5</v>
      </c>
      <c r="R62" s="30" t="s">
        <v>60</v>
      </c>
      <c r="S62" s="30" t="s">
        <v>7</v>
      </c>
      <c r="T62" s="71">
        <f t="shared" si="5"/>
        <v>0</v>
      </c>
    </row>
    <row r="66" spans="1:20" x14ac:dyDescent="0.25">
      <c r="J66" t="s">
        <v>95</v>
      </c>
    </row>
    <row r="71" spans="1:20" x14ac:dyDescent="0.25">
      <c r="A71" s="58" t="s">
        <v>0</v>
      </c>
      <c r="B71" s="58" t="s">
        <v>1</v>
      </c>
      <c r="C71" s="58" t="s">
        <v>2</v>
      </c>
      <c r="D71" s="58" t="s">
        <v>3</v>
      </c>
      <c r="E71" s="75" t="s">
        <v>4</v>
      </c>
      <c r="F71" s="58" t="s">
        <v>5</v>
      </c>
      <c r="G71" s="58" t="s">
        <v>6</v>
      </c>
      <c r="H71" s="58" t="s">
        <v>7</v>
      </c>
      <c r="I71" s="69" t="s">
        <v>8</v>
      </c>
      <c r="N71" s="59"/>
      <c r="P71" s="75" t="s">
        <v>4</v>
      </c>
      <c r="Q71" s="58" t="s">
        <v>5</v>
      </c>
      <c r="R71" s="58" t="s">
        <v>6</v>
      </c>
      <c r="S71" s="58" t="s">
        <v>7</v>
      </c>
      <c r="T71" s="69" t="s">
        <v>8</v>
      </c>
    </row>
    <row r="72" spans="1:20" ht="15.75" thickBot="1" x14ac:dyDescent="0.3"/>
    <row r="73" spans="1:20" ht="19.899999999999999" customHeight="1" thickBot="1" x14ac:dyDescent="0.3">
      <c r="A73" s="34">
        <v>464.5</v>
      </c>
      <c r="B73" s="18" t="s">
        <v>65</v>
      </c>
      <c r="C73" s="14">
        <v>0</v>
      </c>
      <c r="D73" s="14" t="s">
        <v>3</v>
      </c>
      <c r="E73" s="111">
        <v>2.0499999999999998</v>
      </c>
      <c r="F73" s="14" t="s">
        <v>5</v>
      </c>
      <c r="G73" s="14" t="s">
        <v>41</v>
      </c>
      <c r="H73" s="14" t="s">
        <v>7</v>
      </c>
      <c r="I73" s="70">
        <f t="shared" ref="I73:I85" si="6">C73*E73</f>
        <v>0</v>
      </c>
      <c r="J73" s="2"/>
      <c r="L73" s="63">
        <v>0</v>
      </c>
      <c r="N73" s="1"/>
      <c r="P73" s="93">
        <v>2.0499999999999998</v>
      </c>
      <c r="Q73" s="14" t="s">
        <v>5</v>
      </c>
      <c r="R73" s="14" t="s">
        <v>41</v>
      </c>
      <c r="S73" s="14" t="s">
        <v>7</v>
      </c>
      <c r="T73" s="102">
        <f t="shared" ref="T73:T85" si="7">N73*P73</f>
        <v>0</v>
      </c>
    </row>
    <row r="74" spans="1:20" ht="19.899999999999999" customHeight="1" thickBot="1" x14ac:dyDescent="0.3">
      <c r="A74" s="52">
        <v>472</v>
      </c>
      <c r="B74" s="36" t="s">
        <v>66</v>
      </c>
      <c r="C74" s="37">
        <v>300</v>
      </c>
      <c r="D74" s="37" t="s">
        <v>3</v>
      </c>
      <c r="E74" s="110">
        <v>225</v>
      </c>
      <c r="F74" s="37" t="s">
        <v>5</v>
      </c>
      <c r="G74" s="37" t="s">
        <v>56</v>
      </c>
      <c r="H74" s="37" t="s">
        <v>7</v>
      </c>
      <c r="I74" s="71">
        <f t="shared" si="6"/>
        <v>67500</v>
      </c>
      <c r="J74" s="2"/>
      <c r="L74" s="63">
        <v>430.33</v>
      </c>
      <c r="N74" s="1"/>
      <c r="P74" s="83">
        <v>225</v>
      </c>
      <c r="Q74" s="37" t="s">
        <v>5</v>
      </c>
      <c r="R74" s="37" t="s">
        <v>56</v>
      </c>
      <c r="S74" s="37" t="s">
        <v>7</v>
      </c>
      <c r="T74" s="71">
        <f t="shared" si="7"/>
        <v>0</v>
      </c>
    </row>
    <row r="75" spans="1:20" ht="19.899999999999999" customHeight="1" thickBot="1" x14ac:dyDescent="0.3">
      <c r="A75" s="34">
        <v>472.4</v>
      </c>
      <c r="B75" s="18" t="s">
        <v>67</v>
      </c>
      <c r="C75" s="14">
        <v>10</v>
      </c>
      <c r="D75" s="14" t="s">
        <v>3</v>
      </c>
      <c r="E75" s="111">
        <v>80</v>
      </c>
      <c r="F75" s="14" t="s">
        <v>5</v>
      </c>
      <c r="G75" s="14" t="s">
        <v>13</v>
      </c>
      <c r="H75" s="14" t="s">
        <v>7</v>
      </c>
      <c r="I75" s="70">
        <f t="shared" si="6"/>
        <v>800</v>
      </c>
      <c r="J75" s="2"/>
      <c r="L75" s="63">
        <v>0</v>
      </c>
      <c r="N75" s="1"/>
      <c r="P75" s="94">
        <v>80</v>
      </c>
      <c r="Q75" s="30" t="s">
        <v>5</v>
      </c>
      <c r="R75" s="30" t="s">
        <v>13</v>
      </c>
      <c r="S75" s="30" t="s">
        <v>7</v>
      </c>
      <c r="T75" s="72">
        <f t="shared" si="7"/>
        <v>0</v>
      </c>
    </row>
    <row r="76" spans="1:20" ht="19.899999999999999" customHeight="1" thickBot="1" x14ac:dyDescent="0.3">
      <c r="A76" s="52">
        <v>483.5</v>
      </c>
      <c r="B76" s="36" t="s">
        <v>68</v>
      </c>
      <c r="C76" s="37">
        <v>1600</v>
      </c>
      <c r="D76" s="37" t="s">
        <v>3</v>
      </c>
      <c r="E76" s="110">
        <v>2.1</v>
      </c>
      <c r="F76" s="37" t="s">
        <v>5</v>
      </c>
      <c r="G76" s="37" t="s">
        <v>41</v>
      </c>
      <c r="H76" s="37" t="s">
        <v>7</v>
      </c>
      <c r="I76" s="71">
        <f t="shared" si="6"/>
        <v>3360</v>
      </c>
      <c r="J76" s="2"/>
      <c r="L76" s="63">
        <v>10305</v>
      </c>
      <c r="N76" s="1"/>
      <c r="P76" s="93">
        <v>2.1</v>
      </c>
      <c r="Q76" s="14" t="s">
        <v>5</v>
      </c>
      <c r="R76" s="14" t="s">
        <v>41</v>
      </c>
      <c r="S76" s="14" t="s">
        <v>7</v>
      </c>
      <c r="T76" s="70">
        <f t="shared" si="7"/>
        <v>0</v>
      </c>
    </row>
    <row r="77" spans="1:20" ht="19.899999999999999" customHeight="1" thickBot="1" x14ac:dyDescent="0.3">
      <c r="A77" s="34">
        <v>504</v>
      </c>
      <c r="B77" s="18" t="s">
        <v>69</v>
      </c>
      <c r="C77" s="14">
        <v>1250</v>
      </c>
      <c r="D77" s="14" t="s">
        <v>3</v>
      </c>
      <c r="E77" s="111">
        <v>55</v>
      </c>
      <c r="F77" s="14" t="s">
        <v>5</v>
      </c>
      <c r="G77" s="14" t="s">
        <v>41</v>
      </c>
      <c r="H77" s="14" t="s">
        <v>7</v>
      </c>
      <c r="I77" s="70">
        <f t="shared" si="6"/>
        <v>68750</v>
      </c>
      <c r="J77" s="2"/>
      <c r="L77" s="63">
        <v>2781</v>
      </c>
      <c r="N77" s="1"/>
      <c r="P77" s="79">
        <v>55</v>
      </c>
      <c r="Q77" s="30" t="s">
        <v>5</v>
      </c>
      <c r="R77" s="30" t="s">
        <v>41</v>
      </c>
      <c r="S77" s="40" t="s">
        <v>7</v>
      </c>
      <c r="T77" s="71">
        <f t="shared" si="7"/>
        <v>0</v>
      </c>
    </row>
    <row r="78" spans="1:20" ht="19.899999999999999" customHeight="1" thickBot="1" x14ac:dyDescent="0.3">
      <c r="A78" s="55">
        <v>504.1</v>
      </c>
      <c r="B78" s="44" t="s">
        <v>70</v>
      </c>
      <c r="C78" s="45">
        <v>250</v>
      </c>
      <c r="D78" s="45" t="s">
        <v>3</v>
      </c>
      <c r="E78" s="112">
        <v>70</v>
      </c>
      <c r="F78" s="45" t="s">
        <v>5</v>
      </c>
      <c r="G78" s="45" t="s">
        <v>41</v>
      </c>
      <c r="H78" s="45" t="s">
        <v>7</v>
      </c>
      <c r="I78" s="71">
        <f t="shared" si="6"/>
        <v>17500</v>
      </c>
      <c r="J78" s="2"/>
      <c r="L78" s="63">
        <v>10</v>
      </c>
      <c r="N78" s="1"/>
      <c r="P78" s="81">
        <v>70</v>
      </c>
      <c r="Q78" s="14" t="s">
        <v>5</v>
      </c>
      <c r="R78" s="14" t="s">
        <v>41</v>
      </c>
      <c r="S78" s="39" t="s">
        <v>7</v>
      </c>
      <c r="T78" s="70">
        <f t="shared" si="7"/>
        <v>0</v>
      </c>
    </row>
    <row r="79" spans="1:20" ht="19.899999999999999" customHeight="1" thickBot="1" x14ac:dyDescent="0.3">
      <c r="A79" s="34">
        <v>506</v>
      </c>
      <c r="B79" s="18" t="s">
        <v>71</v>
      </c>
      <c r="C79" s="14">
        <v>25</v>
      </c>
      <c r="D79" s="14" t="s">
        <v>3</v>
      </c>
      <c r="E79" s="111">
        <v>50</v>
      </c>
      <c r="F79" s="14" t="s">
        <v>5</v>
      </c>
      <c r="G79" s="14" t="s">
        <v>41</v>
      </c>
      <c r="H79" s="14"/>
      <c r="I79" s="70">
        <f t="shared" si="6"/>
        <v>1250</v>
      </c>
      <c r="J79" s="2"/>
      <c r="L79" s="63">
        <v>0</v>
      </c>
      <c r="N79" s="1"/>
      <c r="P79" s="79">
        <v>50</v>
      </c>
      <c r="Q79" s="3" t="s">
        <v>5</v>
      </c>
      <c r="R79" s="30" t="s">
        <v>41</v>
      </c>
      <c r="S79" s="49"/>
      <c r="T79" s="71">
        <f t="shared" si="7"/>
        <v>0</v>
      </c>
    </row>
    <row r="80" spans="1:20" ht="19.899999999999999" customHeight="1" thickBot="1" x14ac:dyDescent="0.3">
      <c r="A80" s="52">
        <v>509</v>
      </c>
      <c r="B80" s="36" t="s">
        <v>72</v>
      </c>
      <c r="C80" s="37">
        <v>150</v>
      </c>
      <c r="D80" s="37" t="s">
        <v>3</v>
      </c>
      <c r="E80" s="110">
        <v>55.08</v>
      </c>
      <c r="F80" s="37" t="s">
        <v>5</v>
      </c>
      <c r="G80" s="37" t="s">
        <v>41</v>
      </c>
      <c r="H80" s="37" t="s">
        <v>7</v>
      </c>
      <c r="I80" s="71">
        <f t="shared" si="6"/>
        <v>8262</v>
      </c>
      <c r="J80" s="2"/>
      <c r="L80" s="63">
        <v>0</v>
      </c>
      <c r="N80" s="1"/>
      <c r="P80" s="79">
        <v>55.08</v>
      </c>
      <c r="Q80" s="36" t="s">
        <v>5</v>
      </c>
      <c r="R80" s="30" t="s">
        <v>41</v>
      </c>
      <c r="S80" s="36" t="s">
        <v>7</v>
      </c>
      <c r="T80" s="71">
        <f t="shared" si="7"/>
        <v>0</v>
      </c>
    </row>
    <row r="81" spans="1:20" ht="19.899999999999999" customHeight="1" thickBot="1" x14ac:dyDescent="0.3">
      <c r="A81" s="34">
        <v>509.1</v>
      </c>
      <c r="B81" s="18" t="s">
        <v>73</v>
      </c>
      <c r="C81" s="14">
        <v>150</v>
      </c>
      <c r="D81" s="14" t="s">
        <v>3</v>
      </c>
      <c r="E81" s="111">
        <v>63.5</v>
      </c>
      <c r="F81" s="14" t="s">
        <v>5</v>
      </c>
      <c r="G81" s="14" t="s">
        <v>41</v>
      </c>
      <c r="H81" s="14" t="s">
        <v>7</v>
      </c>
      <c r="I81" s="70">
        <f t="shared" si="6"/>
        <v>9525</v>
      </c>
      <c r="J81" s="2"/>
      <c r="L81" s="63">
        <v>78.5</v>
      </c>
      <c r="N81" s="1"/>
      <c r="P81" s="81">
        <v>63.5</v>
      </c>
      <c r="Q81" s="14" t="s">
        <v>5</v>
      </c>
      <c r="R81" s="14" t="s">
        <v>41</v>
      </c>
      <c r="S81" s="14" t="s">
        <v>7</v>
      </c>
      <c r="T81" s="70">
        <f t="shared" si="7"/>
        <v>0</v>
      </c>
    </row>
    <row r="82" spans="1:20" ht="19.899999999999999" customHeight="1" thickBot="1" x14ac:dyDescent="0.3">
      <c r="A82" s="52">
        <v>511.1</v>
      </c>
      <c r="B82" s="36" t="s">
        <v>74</v>
      </c>
      <c r="C82" s="37">
        <v>25</v>
      </c>
      <c r="D82" s="37" t="s">
        <v>3</v>
      </c>
      <c r="E82" s="110">
        <v>45</v>
      </c>
      <c r="F82" s="37" t="s">
        <v>5</v>
      </c>
      <c r="G82" s="37" t="s">
        <v>41</v>
      </c>
      <c r="H82" s="37" t="s">
        <v>7</v>
      </c>
      <c r="I82" s="71">
        <f t="shared" si="6"/>
        <v>1125</v>
      </c>
      <c r="J82" s="2"/>
      <c r="L82" s="63">
        <v>0</v>
      </c>
      <c r="N82" s="1"/>
      <c r="P82" s="79">
        <v>45</v>
      </c>
      <c r="Q82" s="37" t="s">
        <v>5</v>
      </c>
      <c r="R82" s="30" t="s">
        <v>41</v>
      </c>
      <c r="S82" s="37" t="s">
        <v>7</v>
      </c>
      <c r="T82" s="71">
        <f t="shared" si="7"/>
        <v>0</v>
      </c>
    </row>
    <row r="83" spans="1:20" ht="19.899999999999999" customHeight="1" thickBot="1" x14ac:dyDescent="0.3">
      <c r="A83" s="34">
        <v>516</v>
      </c>
      <c r="B83" s="18" t="s">
        <v>75</v>
      </c>
      <c r="C83" s="14">
        <v>80</v>
      </c>
      <c r="D83" s="14" t="s">
        <v>3</v>
      </c>
      <c r="E83" s="111">
        <v>339</v>
      </c>
      <c r="F83" s="14" t="s">
        <v>5</v>
      </c>
      <c r="G83" s="14" t="s">
        <v>23</v>
      </c>
      <c r="H83" s="14" t="s">
        <v>7</v>
      </c>
      <c r="I83" s="70">
        <f t="shared" si="6"/>
        <v>27120</v>
      </c>
      <c r="J83" s="2"/>
      <c r="L83" s="63">
        <v>62</v>
      </c>
      <c r="N83" s="1"/>
      <c r="P83" s="81">
        <v>339</v>
      </c>
      <c r="Q83" s="14" t="s">
        <v>5</v>
      </c>
      <c r="R83" s="14" t="s">
        <v>23</v>
      </c>
      <c r="S83" s="14" t="s">
        <v>7</v>
      </c>
      <c r="T83" s="70">
        <f t="shared" si="7"/>
        <v>0</v>
      </c>
    </row>
    <row r="84" spans="1:20" ht="19.899999999999999" customHeight="1" thickBot="1" x14ac:dyDescent="0.3">
      <c r="A84" s="55">
        <v>570.20000000000005</v>
      </c>
      <c r="B84" s="44" t="s">
        <v>76</v>
      </c>
      <c r="C84" s="45">
        <v>1000</v>
      </c>
      <c r="D84" s="45" t="s">
        <v>3</v>
      </c>
      <c r="E84" s="112">
        <v>27</v>
      </c>
      <c r="F84" s="45" t="s">
        <v>5</v>
      </c>
      <c r="G84" s="45" t="s">
        <v>41</v>
      </c>
      <c r="H84" s="45" t="s">
        <v>7</v>
      </c>
      <c r="I84" s="71">
        <f t="shared" si="6"/>
        <v>27000</v>
      </c>
      <c r="J84" s="2"/>
      <c r="L84" s="63">
        <v>0</v>
      </c>
      <c r="N84" s="1"/>
      <c r="P84" s="79">
        <v>27</v>
      </c>
      <c r="Q84" s="30" t="s">
        <v>5</v>
      </c>
      <c r="R84" s="30" t="s">
        <v>41</v>
      </c>
      <c r="S84" s="30" t="s">
        <v>7</v>
      </c>
      <c r="T84" s="71">
        <f t="shared" si="7"/>
        <v>0</v>
      </c>
    </row>
    <row r="85" spans="1:20" ht="19.899999999999999" customHeight="1" thickBot="1" x14ac:dyDescent="0.3">
      <c r="A85" s="34">
        <v>580</v>
      </c>
      <c r="B85" s="18" t="s">
        <v>77</v>
      </c>
      <c r="C85" s="47">
        <v>1000</v>
      </c>
      <c r="D85" s="14" t="s">
        <v>3</v>
      </c>
      <c r="E85" s="81">
        <v>30</v>
      </c>
      <c r="F85" s="14" t="s">
        <v>5</v>
      </c>
      <c r="G85" s="14" t="s">
        <v>41</v>
      </c>
      <c r="H85" s="19" t="s">
        <v>7</v>
      </c>
      <c r="I85" s="70">
        <f t="shared" si="6"/>
        <v>30000</v>
      </c>
      <c r="J85" s="2"/>
      <c r="L85" s="61">
        <v>4389</v>
      </c>
      <c r="N85" s="1"/>
      <c r="P85" s="81">
        <v>30</v>
      </c>
      <c r="Q85" s="14" t="s">
        <v>5</v>
      </c>
      <c r="R85" s="14" t="s">
        <v>41</v>
      </c>
      <c r="S85" s="19" t="s">
        <v>7</v>
      </c>
      <c r="T85" s="70">
        <f t="shared" si="7"/>
        <v>0</v>
      </c>
    </row>
    <row r="89" spans="1:20" x14ac:dyDescent="0.25">
      <c r="E89" s="88"/>
      <c r="P89" s="88"/>
    </row>
    <row r="90" spans="1:20" x14ac:dyDescent="0.25">
      <c r="E90" s="88"/>
      <c r="P90" s="88"/>
    </row>
    <row r="91" spans="1:20" x14ac:dyDescent="0.25">
      <c r="E91" s="88"/>
      <c r="P91" s="88"/>
    </row>
    <row r="94" spans="1:20" x14ac:dyDescent="0.25">
      <c r="A94" s="58" t="s">
        <v>0</v>
      </c>
      <c r="B94" s="58" t="s">
        <v>1</v>
      </c>
      <c r="C94" s="58" t="s">
        <v>2</v>
      </c>
      <c r="D94" s="58" t="s">
        <v>3</v>
      </c>
      <c r="E94" s="75" t="s">
        <v>4</v>
      </c>
      <c r="F94" s="58" t="s">
        <v>5</v>
      </c>
      <c r="G94" s="58" t="s">
        <v>6</v>
      </c>
      <c r="H94" s="58" t="s">
        <v>7</v>
      </c>
      <c r="I94" s="69" t="s">
        <v>8</v>
      </c>
      <c r="N94" s="59"/>
      <c r="P94" s="75" t="s">
        <v>4</v>
      </c>
      <c r="Q94" s="58" t="s">
        <v>5</v>
      </c>
      <c r="R94" s="58" t="s">
        <v>6</v>
      </c>
      <c r="S94" s="58" t="s">
        <v>7</v>
      </c>
      <c r="T94" s="69" t="s">
        <v>8</v>
      </c>
    </row>
    <row r="95" spans="1:20" ht="15" customHeight="1" x14ac:dyDescent="0.25"/>
    <row r="96" spans="1:20" ht="15" customHeight="1" thickBot="1" x14ac:dyDescent="0.3"/>
    <row r="97" spans="1:20" ht="19.899999999999999" customHeight="1" thickBot="1" x14ac:dyDescent="0.3">
      <c r="A97" s="34">
        <v>582</v>
      </c>
      <c r="B97" s="18" t="s">
        <v>78</v>
      </c>
      <c r="C97" s="14">
        <v>6</v>
      </c>
      <c r="D97" s="14" t="s">
        <v>3</v>
      </c>
      <c r="E97" s="111">
        <v>130</v>
      </c>
      <c r="F97" s="14" t="s">
        <v>5</v>
      </c>
      <c r="G97" s="14" t="s">
        <v>23</v>
      </c>
      <c r="H97" s="14" t="s">
        <v>7</v>
      </c>
      <c r="I97" s="70">
        <f t="shared" ref="I97:I110" si="8">C97*E97</f>
        <v>780</v>
      </c>
      <c r="J97" s="2"/>
      <c r="L97" s="61">
        <v>137</v>
      </c>
      <c r="N97" s="1"/>
      <c r="P97" s="79">
        <v>130</v>
      </c>
      <c r="Q97" s="30" t="s">
        <v>5</v>
      </c>
      <c r="R97" s="30" t="s">
        <v>23</v>
      </c>
      <c r="S97" s="30" t="s">
        <v>7</v>
      </c>
      <c r="T97" s="71">
        <f t="shared" ref="T97:T110" si="9">N97*P97</f>
        <v>0</v>
      </c>
    </row>
    <row r="98" spans="1:20" ht="19.899999999999999" customHeight="1" thickBot="1" x14ac:dyDescent="0.3">
      <c r="A98" s="52">
        <v>594</v>
      </c>
      <c r="B98" s="36" t="s">
        <v>109</v>
      </c>
      <c r="C98" s="37">
        <v>500</v>
      </c>
      <c r="D98" s="37" t="s">
        <v>3</v>
      </c>
      <c r="E98" s="110">
        <v>5</v>
      </c>
      <c r="F98" s="37" t="s">
        <v>5</v>
      </c>
      <c r="G98" s="37" t="s">
        <v>41</v>
      </c>
      <c r="H98" s="37"/>
      <c r="I98" s="71">
        <f t="shared" si="8"/>
        <v>2500</v>
      </c>
      <c r="J98" s="2"/>
      <c r="N98" s="1"/>
      <c r="P98" s="81">
        <v>5</v>
      </c>
      <c r="Q98" s="14" t="s">
        <v>5</v>
      </c>
      <c r="R98" s="14" t="s">
        <v>41</v>
      </c>
      <c r="S98" s="19"/>
      <c r="T98" s="70">
        <f t="shared" si="9"/>
        <v>0</v>
      </c>
    </row>
    <row r="99" spans="1:20" ht="19.899999999999999" customHeight="1" thickBot="1" x14ac:dyDescent="0.3">
      <c r="A99" s="34">
        <v>670</v>
      </c>
      <c r="B99" s="18" t="s">
        <v>79</v>
      </c>
      <c r="C99" s="14">
        <v>10</v>
      </c>
      <c r="D99" s="14" t="s">
        <v>3</v>
      </c>
      <c r="E99" s="111">
        <v>100</v>
      </c>
      <c r="F99" s="14" t="s">
        <v>5</v>
      </c>
      <c r="G99" s="14" t="s">
        <v>41</v>
      </c>
      <c r="H99" s="14"/>
      <c r="I99" s="70">
        <f t="shared" si="8"/>
        <v>1000</v>
      </c>
      <c r="J99" s="2"/>
      <c r="L99" s="61">
        <v>0</v>
      </c>
      <c r="N99" s="1"/>
      <c r="P99" s="81">
        <v>100</v>
      </c>
      <c r="Q99" s="14" t="s">
        <v>5</v>
      </c>
      <c r="R99" s="14" t="s">
        <v>41</v>
      </c>
      <c r="S99" s="19"/>
      <c r="T99" s="70">
        <f t="shared" si="9"/>
        <v>0</v>
      </c>
    </row>
    <row r="100" spans="1:20" ht="19.899999999999999" customHeight="1" thickBot="1" x14ac:dyDescent="0.3">
      <c r="A100" s="52">
        <v>697</v>
      </c>
      <c r="B100" s="36" t="s">
        <v>80</v>
      </c>
      <c r="C100" s="37">
        <v>10</v>
      </c>
      <c r="D100" s="37" t="s">
        <v>3</v>
      </c>
      <c r="E100" s="110">
        <v>5</v>
      </c>
      <c r="F100" s="37" t="s">
        <v>5</v>
      </c>
      <c r="G100" s="37" t="s">
        <v>41</v>
      </c>
      <c r="H100" s="37"/>
      <c r="I100" s="71">
        <f t="shared" si="8"/>
        <v>50</v>
      </c>
      <c r="J100" s="2"/>
      <c r="L100" s="61">
        <v>150</v>
      </c>
      <c r="N100" s="1"/>
      <c r="P100" s="79">
        <v>5</v>
      </c>
      <c r="Q100" s="30" t="s">
        <v>5</v>
      </c>
      <c r="R100" s="30" t="s">
        <v>41</v>
      </c>
      <c r="S100" s="30"/>
      <c r="T100" s="71">
        <f t="shared" si="9"/>
        <v>0</v>
      </c>
    </row>
    <row r="101" spans="1:20" ht="19.899999999999999" customHeight="1" thickBot="1" x14ac:dyDescent="0.3">
      <c r="A101" s="34">
        <v>701</v>
      </c>
      <c r="B101" s="18" t="s">
        <v>81</v>
      </c>
      <c r="C101" s="14">
        <v>1000</v>
      </c>
      <c r="D101" s="14" t="s">
        <v>3</v>
      </c>
      <c r="E101" s="111">
        <v>90</v>
      </c>
      <c r="F101" s="14" t="s">
        <v>5</v>
      </c>
      <c r="G101" s="14" t="s">
        <v>13</v>
      </c>
      <c r="H101" s="14" t="s">
        <v>7</v>
      </c>
      <c r="I101" s="70">
        <f t="shared" si="8"/>
        <v>90000</v>
      </c>
      <c r="J101" s="2"/>
      <c r="L101" s="61">
        <v>3434</v>
      </c>
      <c r="N101" s="1"/>
      <c r="P101" s="81">
        <v>90</v>
      </c>
      <c r="Q101" s="14" t="s">
        <v>5</v>
      </c>
      <c r="R101" s="14" t="s">
        <v>13</v>
      </c>
      <c r="S101" s="19" t="s">
        <v>7</v>
      </c>
      <c r="T101" s="70">
        <f t="shared" si="9"/>
        <v>0</v>
      </c>
    </row>
    <row r="102" spans="1:20" ht="19.899999999999999" customHeight="1" thickBot="1" x14ac:dyDescent="0.3">
      <c r="A102" s="55">
        <v>701.1</v>
      </c>
      <c r="B102" s="44" t="s">
        <v>82</v>
      </c>
      <c r="C102" s="45">
        <v>200</v>
      </c>
      <c r="D102" s="45" t="s">
        <v>3</v>
      </c>
      <c r="E102" s="112">
        <v>95</v>
      </c>
      <c r="F102" s="45" t="s">
        <v>5</v>
      </c>
      <c r="G102" s="45" t="s">
        <v>13</v>
      </c>
      <c r="H102" s="45" t="s">
        <v>7</v>
      </c>
      <c r="I102" s="71">
        <f t="shared" si="8"/>
        <v>19000</v>
      </c>
      <c r="J102" s="2"/>
      <c r="L102" s="64">
        <v>1479</v>
      </c>
      <c r="N102" s="1"/>
      <c r="P102" s="79">
        <v>95</v>
      </c>
      <c r="Q102" s="30" t="s">
        <v>5</v>
      </c>
      <c r="R102" s="30" t="s">
        <v>13</v>
      </c>
      <c r="S102" s="30" t="s">
        <v>7</v>
      </c>
      <c r="T102" s="71">
        <f t="shared" si="9"/>
        <v>0</v>
      </c>
    </row>
    <row r="103" spans="1:20" ht="19.899999999999999" customHeight="1" thickBot="1" x14ac:dyDescent="0.3">
      <c r="A103" s="34">
        <v>701.2</v>
      </c>
      <c r="B103" s="18" t="s">
        <v>83</v>
      </c>
      <c r="C103" s="14">
        <v>150</v>
      </c>
      <c r="D103" s="14" t="s">
        <v>3</v>
      </c>
      <c r="E103" s="111">
        <v>102</v>
      </c>
      <c r="F103" s="14" t="s">
        <v>5</v>
      </c>
      <c r="G103" s="14" t="s">
        <v>13</v>
      </c>
      <c r="H103" s="14" t="s">
        <v>7</v>
      </c>
      <c r="I103" s="70">
        <f t="shared" si="8"/>
        <v>15300</v>
      </c>
      <c r="J103" s="2"/>
      <c r="L103" s="61">
        <v>890.27</v>
      </c>
      <c r="N103" s="1"/>
      <c r="P103" s="81">
        <v>102</v>
      </c>
      <c r="Q103" s="14" t="s">
        <v>5</v>
      </c>
      <c r="R103" s="14" t="s">
        <v>13</v>
      </c>
      <c r="S103" s="19" t="s">
        <v>7</v>
      </c>
      <c r="T103" s="70">
        <f t="shared" si="9"/>
        <v>0</v>
      </c>
    </row>
    <row r="104" spans="1:20" ht="19.899999999999999" customHeight="1" thickBot="1" x14ac:dyDescent="0.3">
      <c r="A104" s="52">
        <v>702</v>
      </c>
      <c r="B104" s="36" t="s">
        <v>107</v>
      </c>
      <c r="C104" s="37">
        <v>36</v>
      </c>
      <c r="D104" s="37" t="s">
        <v>3</v>
      </c>
      <c r="E104" s="110">
        <v>230</v>
      </c>
      <c r="F104" s="37" t="s">
        <v>5</v>
      </c>
      <c r="G104" s="37" t="s">
        <v>56</v>
      </c>
      <c r="H104" s="37" t="s">
        <v>7</v>
      </c>
      <c r="I104" s="71">
        <f t="shared" si="8"/>
        <v>8280</v>
      </c>
      <c r="J104" s="2"/>
      <c r="L104" s="63">
        <v>418.91</v>
      </c>
      <c r="N104" s="1"/>
      <c r="P104" s="79">
        <v>230</v>
      </c>
      <c r="Q104" s="30" t="s">
        <v>5</v>
      </c>
      <c r="R104" s="30" t="s">
        <v>56</v>
      </c>
      <c r="S104" s="30" t="s">
        <v>7</v>
      </c>
      <c r="T104" s="71">
        <f t="shared" si="9"/>
        <v>0</v>
      </c>
    </row>
    <row r="105" spans="1:20" ht="19.899999999999999" customHeight="1" thickBot="1" x14ac:dyDescent="0.3">
      <c r="A105" s="34">
        <v>702.1</v>
      </c>
      <c r="B105" s="18" t="s">
        <v>84</v>
      </c>
      <c r="C105" s="47">
        <v>1250</v>
      </c>
      <c r="D105" s="14" t="s">
        <v>3</v>
      </c>
      <c r="E105" s="81">
        <v>8.4</v>
      </c>
      <c r="F105" s="14" t="s">
        <v>5</v>
      </c>
      <c r="G105" s="14" t="s">
        <v>13</v>
      </c>
      <c r="H105" s="19" t="s">
        <v>7</v>
      </c>
      <c r="I105" s="70">
        <f t="shared" si="8"/>
        <v>10500</v>
      </c>
      <c r="J105" s="2"/>
      <c r="L105" s="63">
        <v>16164.17</v>
      </c>
      <c r="N105" s="1"/>
      <c r="P105" s="81">
        <v>8.4</v>
      </c>
      <c r="Q105" s="14" t="s">
        <v>5</v>
      </c>
      <c r="R105" s="14" t="s">
        <v>13</v>
      </c>
      <c r="S105" s="19" t="s">
        <v>7</v>
      </c>
      <c r="T105" s="70">
        <f t="shared" si="9"/>
        <v>0</v>
      </c>
    </row>
    <row r="106" spans="1:20" ht="19.899999999999999" customHeight="1" thickBot="1" x14ac:dyDescent="0.3">
      <c r="A106" s="53">
        <v>703</v>
      </c>
      <c r="B106" s="3" t="s">
        <v>108</v>
      </c>
      <c r="C106" s="30">
        <v>85</v>
      </c>
      <c r="D106" s="30" t="s">
        <v>3</v>
      </c>
      <c r="E106" s="79">
        <v>183.75</v>
      </c>
      <c r="F106" s="30" t="s">
        <v>5</v>
      </c>
      <c r="G106" s="30" t="s">
        <v>56</v>
      </c>
      <c r="H106" s="30" t="s">
        <v>7</v>
      </c>
      <c r="I106" s="71">
        <f t="shared" si="8"/>
        <v>15618.75</v>
      </c>
      <c r="J106" s="2"/>
      <c r="L106" s="63">
        <v>1184.21</v>
      </c>
      <c r="N106" s="1"/>
      <c r="P106" s="79">
        <v>183.75</v>
      </c>
      <c r="Q106" s="30" t="s">
        <v>5</v>
      </c>
      <c r="R106" s="30" t="s">
        <v>56</v>
      </c>
      <c r="S106" s="30" t="s">
        <v>7</v>
      </c>
      <c r="T106" s="71">
        <f t="shared" si="9"/>
        <v>0</v>
      </c>
    </row>
    <row r="107" spans="1:20" ht="19.899999999999999" customHeight="1" thickBot="1" x14ac:dyDescent="0.3">
      <c r="A107" s="34">
        <v>715</v>
      </c>
      <c r="B107" s="18" t="s">
        <v>85</v>
      </c>
      <c r="C107" s="47">
        <v>5</v>
      </c>
      <c r="D107" s="14" t="s">
        <v>3</v>
      </c>
      <c r="E107" s="81">
        <v>100</v>
      </c>
      <c r="F107" s="14" t="s">
        <v>5</v>
      </c>
      <c r="G107" s="14" t="s">
        <v>23</v>
      </c>
      <c r="H107" s="19"/>
      <c r="I107" s="70">
        <f t="shared" si="8"/>
        <v>500</v>
      </c>
      <c r="J107" s="2"/>
      <c r="L107" s="63">
        <v>0</v>
      </c>
      <c r="N107" s="1"/>
      <c r="P107" s="81">
        <v>100</v>
      </c>
      <c r="Q107" s="14" t="s">
        <v>5</v>
      </c>
      <c r="R107" s="14" t="s">
        <v>23</v>
      </c>
      <c r="S107" s="19"/>
      <c r="T107" s="70">
        <f t="shared" si="9"/>
        <v>0</v>
      </c>
    </row>
    <row r="108" spans="1:20" ht="19.899999999999999" customHeight="1" thickBot="1" x14ac:dyDescent="0.3">
      <c r="A108" s="53">
        <v>751</v>
      </c>
      <c r="B108" s="3" t="s">
        <v>86</v>
      </c>
      <c r="C108" s="30">
        <v>175</v>
      </c>
      <c r="D108" s="30" t="s">
        <v>3</v>
      </c>
      <c r="E108" s="79">
        <v>58.08</v>
      </c>
      <c r="F108" s="30" t="s">
        <v>5</v>
      </c>
      <c r="G108" s="30" t="s">
        <v>10</v>
      </c>
      <c r="H108" s="30" t="s">
        <v>7</v>
      </c>
      <c r="I108" s="71">
        <f t="shared" si="8"/>
        <v>10164</v>
      </c>
      <c r="J108" s="2"/>
      <c r="L108" s="63">
        <v>777</v>
      </c>
      <c r="N108" s="1"/>
      <c r="P108" s="79">
        <v>58.08</v>
      </c>
      <c r="Q108" s="30" t="s">
        <v>5</v>
      </c>
      <c r="R108" s="30" t="s">
        <v>10</v>
      </c>
      <c r="S108" s="30" t="s">
        <v>7</v>
      </c>
      <c r="T108" s="71">
        <f t="shared" si="9"/>
        <v>0</v>
      </c>
    </row>
    <row r="109" spans="1:20" ht="19.899999999999999" customHeight="1" thickBot="1" x14ac:dyDescent="0.3">
      <c r="A109" s="34">
        <v>765</v>
      </c>
      <c r="B109" s="18" t="s">
        <v>87</v>
      </c>
      <c r="C109" s="47">
        <v>650</v>
      </c>
      <c r="D109" s="14" t="s">
        <v>3</v>
      </c>
      <c r="E109" s="81">
        <v>2.79</v>
      </c>
      <c r="F109" s="14" t="s">
        <v>5</v>
      </c>
      <c r="G109" s="14" t="s">
        <v>13</v>
      </c>
      <c r="H109" s="19" t="s">
        <v>7</v>
      </c>
      <c r="I109" s="70">
        <f t="shared" si="8"/>
        <v>1813.5</v>
      </c>
      <c r="J109" s="2"/>
      <c r="L109" s="63">
        <v>2752</v>
      </c>
      <c r="N109" s="1"/>
      <c r="P109" s="81">
        <v>2.79</v>
      </c>
      <c r="Q109" s="14" t="s">
        <v>5</v>
      </c>
      <c r="R109" s="14" t="s">
        <v>13</v>
      </c>
      <c r="S109" s="19" t="s">
        <v>7</v>
      </c>
      <c r="T109" s="70">
        <f t="shared" si="9"/>
        <v>0</v>
      </c>
    </row>
    <row r="110" spans="1:20" ht="19.899999999999999" customHeight="1" thickBot="1" x14ac:dyDescent="0.3">
      <c r="A110" s="53">
        <v>811.36</v>
      </c>
      <c r="B110" s="3" t="s">
        <v>104</v>
      </c>
      <c r="C110" s="30">
        <v>4</v>
      </c>
      <c r="D110" s="30" t="s">
        <v>3</v>
      </c>
      <c r="E110" s="79">
        <v>600</v>
      </c>
      <c r="F110" s="30" t="s">
        <v>5</v>
      </c>
      <c r="G110" s="30" t="s">
        <v>23</v>
      </c>
      <c r="H110" s="30" t="s">
        <v>7</v>
      </c>
      <c r="I110" s="71">
        <f t="shared" si="8"/>
        <v>2400</v>
      </c>
      <c r="J110" s="2"/>
      <c r="L110" s="63">
        <v>0</v>
      </c>
      <c r="N110" s="1"/>
      <c r="P110" s="79">
        <v>600</v>
      </c>
      <c r="Q110" s="30" t="s">
        <v>5</v>
      </c>
      <c r="R110" s="30" t="s">
        <v>23</v>
      </c>
      <c r="S110" s="30" t="s">
        <v>7</v>
      </c>
      <c r="T110" s="71">
        <f t="shared" si="9"/>
        <v>0</v>
      </c>
    </row>
    <row r="119" spans="1:20" x14ac:dyDescent="0.25">
      <c r="A119" s="58" t="s">
        <v>0</v>
      </c>
      <c r="B119" s="58" t="s">
        <v>1</v>
      </c>
      <c r="C119" s="58" t="s">
        <v>2</v>
      </c>
      <c r="D119" s="58" t="s">
        <v>3</v>
      </c>
      <c r="E119" s="75" t="s">
        <v>4</v>
      </c>
      <c r="F119" s="58" t="s">
        <v>5</v>
      </c>
      <c r="G119" s="58" t="s">
        <v>6</v>
      </c>
      <c r="H119" s="58" t="s">
        <v>7</v>
      </c>
      <c r="I119" s="69" t="s">
        <v>8</v>
      </c>
      <c r="N119" s="59"/>
      <c r="P119" s="75" t="s">
        <v>4</v>
      </c>
      <c r="Q119" s="58" t="s">
        <v>5</v>
      </c>
      <c r="R119" s="58" t="s">
        <v>6</v>
      </c>
      <c r="S119" s="58" t="s">
        <v>7</v>
      </c>
      <c r="T119" s="69" t="s">
        <v>8</v>
      </c>
    </row>
    <row r="120" spans="1:20" ht="15.75" thickBot="1" x14ac:dyDescent="0.3">
      <c r="A120" s="33"/>
      <c r="B120" s="33"/>
      <c r="C120" s="33"/>
      <c r="D120" s="33"/>
      <c r="E120" s="86"/>
      <c r="F120" s="33"/>
      <c r="G120" s="33"/>
      <c r="H120" s="33"/>
      <c r="P120" s="86"/>
      <c r="Q120" s="33"/>
      <c r="R120" s="33"/>
      <c r="S120" s="33"/>
    </row>
    <row r="121" spans="1:20" ht="19.899999999999999" customHeight="1" thickBot="1" x14ac:dyDescent="0.3">
      <c r="A121" s="34">
        <v>854.01400000000001</v>
      </c>
      <c r="B121" s="18" t="s">
        <v>88</v>
      </c>
      <c r="C121" s="14">
        <v>800</v>
      </c>
      <c r="D121" s="14" t="s">
        <v>3</v>
      </c>
      <c r="E121" s="111">
        <v>2.1000000000000001E-2</v>
      </c>
      <c r="F121" s="14" t="s">
        <v>5</v>
      </c>
      <c r="G121" s="14" t="s">
        <v>41</v>
      </c>
      <c r="H121" s="14" t="s">
        <v>7</v>
      </c>
      <c r="I121" s="70">
        <f t="shared" ref="I121:I128" si="10">C121*E121</f>
        <v>16.8</v>
      </c>
      <c r="J121" s="2"/>
      <c r="L121" s="63">
        <v>0</v>
      </c>
      <c r="N121" s="1"/>
      <c r="P121" s="94">
        <v>2.1000000000000001E-2</v>
      </c>
      <c r="Q121" s="30" t="s">
        <v>5</v>
      </c>
      <c r="R121" s="30" t="s">
        <v>41</v>
      </c>
      <c r="S121" s="30" t="s">
        <v>7</v>
      </c>
      <c r="T121" s="71">
        <f t="shared" ref="T121:T128" si="11">N121*P121</f>
        <v>0</v>
      </c>
    </row>
    <row r="122" spans="1:20" ht="19.899999999999999" customHeight="1" thickBot="1" x14ac:dyDescent="0.3">
      <c r="A122" s="52">
        <v>854.03399999999999</v>
      </c>
      <c r="B122" s="36" t="s">
        <v>89</v>
      </c>
      <c r="C122" s="37">
        <v>800</v>
      </c>
      <c r="D122" s="37" t="s">
        <v>3</v>
      </c>
      <c r="E122" s="110">
        <v>3.15</v>
      </c>
      <c r="F122" s="37" t="s">
        <v>5</v>
      </c>
      <c r="G122" s="37" t="s">
        <v>41</v>
      </c>
      <c r="H122" s="37" t="s">
        <v>7</v>
      </c>
      <c r="I122" s="71">
        <f t="shared" si="10"/>
        <v>2520</v>
      </c>
      <c r="J122" s="2"/>
      <c r="L122" s="63">
        <v>0</v>
      </c>
      <c r="N122" s="1"/>
      <c r="P122" s="93">
        <v>3.15</v>
      </c>
      <c r="Q122" s="14" t="s">
        <v>5</v>
      </c>
      <c r="R122" s="14" t="s">
        <v>41</v>
      </c>
      <c r="S122" s="14" t="s">
        <v>7</v>
      </c>
      <c r="T122" s="70">
        <f t="shared" si="11"/>
        <v>0</v>
      </c>
    </row>
    <row r="123" spans="1:20" ht="19.899999999999999" customHeight="1" thickBot="1" x14ac:dyDescent="0.3">
      <c r="A123" s="34">
        <v>861.04</v>
      </c>
      <c r="B123" s="18" t="s">
        <v>110</v>
      </c>
      <c r="C123" s="14">
        <v>1800</v>
      </c>
      <c r="D123" s="14" t="s">
        <v>3</v>
      </c>
      <c r="E123" s="111">
        <v>0.23</v>
      </c>
      <c r="F123" s="14" t="s">
        <v>5</v>
      </c>
      <c r="G123" s="14" t="s">
        <v>41</v>
      </c>
      <c r="H123" s="14" t="s">
        <v>7</v>
      </c>
      <c r="I123" s="70">
        <f t="shared" si="10"/>
        <v>414</v>
      </c>
      <c r="J123" s="2"/>
      <c r="L123" s="63">
        <v>0</v>
      </c>
      <c r="N123" s="1"/>
      <c r="P123" s="93">
        <v>0.23</v>
      </c>
      <c r="Q123" s="14" t="s">
        <v>5</v>
      </c>
      <c r="R123" s="14" t="s">
        <v>41</v>
      </c>
      <c r="S123" s="14" t="s">
        <v>7</v>
      </c>
      <c r="T123" s="70">
        <f t="shared" si="11"/>
        <v>0</v>
      </c>
    </row>
    <row r="124" spans="1:20" ht="19.899999999999999" customHeight="1" thickBot="1" x14ac:dyDescent="0.3">
      <c r="A124" s="52">
        <v>861.04</v>
      </c>
      <c r="B124" s="36" t="s">
        <v>90</v>
      </c>
      <c r="C124" s="37">
        <v>1800</v>
      </c>
      <c r="D124" s="37" t="s">
        <v>3</v>
      </c>
      <c r="E124" s="110">
        <v>0.23</v>
      </c>
      <c r="F124" s="37" t="s">
        <v>5</v>
      </c>
      <c r="G124" s="37" t="s">
        <v>41</v>
      </c>
      <c r="H124" s="37" t="s">
        <v>7</v>
      </c>
      <c r="I124" s="71">
        <f t="shared" si="10"/>
        <v>414</v>
      </c>
      <c r="L124" s="61">
        <v>0</v>
      </c>
      <c r="N124" s="1"/>
      <c r="P124" s="94">
        <v>0.23</v>
      </c>
      <c r="Q124" s="30" t="s">
        <v>5</v>
      </c>
      <c r="R124" s="30" t="s">
        <v>41</v>
      </c>
      <c r="S124" s="30" t="s">
        <v>7</v>
      </c>
      <c r="T124" s="71">
        <f t="shared" si="11"/>
        <v>0</v>
      </c>
    </row>
    <row r="125" spans="1:20" ht="19.899999999999999" customHeight="1" thickBot="1" x14ac:dyDescent="0.3">
      <c r="A125" s="34">
        <v>868.04</v>
      </c>
      <c r="B125" s="18" t="s">
        <v>91</v>
      </c>
      <c r="C125" s="14">
        <v>1800</v>
      </c>
      <c r="D125" s="14" t="s">
        <v>3</v>
      </c>
      <c r="E125" s="111">
        <v>0.35</v>
      </c>
      <c r="F125" s="14" t="s">
        <v>5</v>
      </c>
      <c r="G125" s="14" t="s">
        <v>41</v>
      </c>
      <c r="H125" s="14" t="s">
        <v>7</v>
      </c>
      <c r="I125" s="70">
        <f t="shared" si="10"/>
        <v>630</v>
      </c>
      <c r="L125" s="61">
        <v>10150.5</v>
      </c>
      <c r="N125" s="1"/>
      <c r="P125" s="93">
        <v>0.35</v>
      </c>
      <c r="Q125" s="14" t="s">
        <v>5</v>
      </c>
      <c r="R125" s="14" t="s">
        <v>41</v>
      </c>
      <c r="S125" s="14" t="s">
        <v>7</v>
      </c>
      <c r="T125" s="70">
        <f t="shared" si="11"/>
        <v>0</v>
      </c>
    </row>
    <row r="126" spans="1:20" ht="19.149999999999999" customHeight="1" thickBot="1" x14ac:dyDescent="0.3">
      <c r="A126" s="55">
        <v>868.12</v>
      </c>
      <c r="B126" s="44" t="s">
        <v>92</v>
      </c>
      <c r="C126" s="45">
        <v>300</v>
      </c>
      <c r="D126" s="45" t="s">
        <v>3</v>
      </c>
      <c r="E126" s="112">
        <v>3.4</v>
      </c>
      <c r="F126" s="45" t="s">
        <v>5</v>
      </c>
      <c r="G126" s="45" t="s">
        <v>41</v>
      </c>
      <c r="H126" s="45" t="s">
        <v>7</v>
      </c>
      <c r="I126" s="71">
        <f t="shared" si="10"/>
        <v>1020</v>
      </c>
      <c r="L126" s="61">
        <v>9563</v>
      </c>
      <c r="N126" s="1"/>
      <c r="P126" s="94">
        <v>3.4</v>
      </c>
      <c r="Q126" s="30" t="s">
        <v>5</v>
      </c>
      <c r="R126" s="30" t="s">
        <v>41</v>
      </c>
      <c r="S126" s="30" t="s">
        <v>7</v>
      </c>
      <c r="T126" s="71">
        <f t="shared" si="11"/>
        <v>0</v>
      </c>
    </row>
    <row r="127" spans="1:20" ht="19.149999999999999" customHeight="1" thickBot="1" x14ac:dyDescent="0.3">
      <c r="A127" s="34">
        <v>869.04</v>
      </c>
      <c r="B127" s="18" t="s">
        <v>93</v>
      </c>
      <c r="C127" s="14">
        <v>1800</v>
      </c>
      <c r="D127" s="14" t="s">
        <v>3</v>
      </c>
      <c r="E127" s="111">
        <v>0.37</v>
      </c>
      <c r="F127" s="14" t="s">
        <v>5</v>
      </c>
      <c r="G127" s="14" t="s">
        <v>41</v>
      </c>
      <c r="H127" s="14" t="s">
        <v>7</v>
      </c>
      <c r="I127" s="70">
        <f t="shared" si="10"/>
        <v>666</v>
      </c>
      <c r="L127" s="61">
        <v>13920</v>
      </c>
      <c r="N127" s="1"/>
      <c r="P127" s="93">
        <v>0.37</v>
      </c>
      <c r="Q127" s="14" t="s">
        <v>5</v>
      </c>
      <c r="R127" s="14" t="s">
        <v>41</v>
      </c>
      <c r="S127" s="14" t="s">
        <v>7</v>
      </c>
      <c r="T127" s="70">
        <f t="shared" si="11"/>
        <v>0</v>
      </c>
    </row>
    <row r="128" spans="1:20" ht="19.899999999999999" customHeight="1" thickBot="1" x14ac:dyDescent="0.3">
      <c r="A128" s="52">
        <v>874.1</v>
      </c>
      <c r="B128" s="36" t="s">
        <v>94</v>
      </c>
      <c r="C128" s="37">
        <v>12</v>
      </c>
      <c r="D128" s="37" t="s">
        <v>3</v>
      </c>
      <c r="E128" s="110">
        <v>157.5</v>
      </c>
      <c r="F128" s="37" t="s">
        <v>5</v>
      </c>
      <c r="G128" s="37" t="s">
        <v>23</v>
      </c>
      <c r="H128" s="37" t="s">
        <v>7</v>
      </c>
      <c r="I128" s="71">
        <f t="shared" si="10"/>
        <v>1890</v>
      </c>
      <c r="J128" s="2"/>
      <c r="L128" s="61">
        <v>32</v>
      </c>
      <c r="N128" s="1"/>
      <c r="P128" s="94">
        <v>157.5</v>
      </c>
      <c r="Q128" s="30" t="s">
        <v>5</v>
      </c>
      <c r="R128" s="30" t="s">
        <v>23</v>
      </c>
      <c r="S128" s="40" t="s">
        <v>7</v>
      </c>
      <c r="T128" s="70">
        <f t="shared" si="11"/>
        <v>0</v>
      </c>
    </row>
    <row r="129" spans="3:20" ht="15.75" thickBot="1" x14ac:dyDescent="0.3">
      <c r="L129" s="63"/>
    </row>
    <row r="130" spans="3:20" ht="25.15" customHeight="1" thickBot="1" x14ac:dyDescent="0.4">
      <c r="C130" s="57" t="s">
        <v>119</v>
      </c>
      <c r="D130" s="57"/>
      <c r="E130" s="87"/>
      <c r="F130" s="60" t="s">
        <v>12</v>
      </c>
      <c r="G130" s="56"/>
      <c r="H130" s="56"/>
      <c r="I130" s="73">
        <f>SUM(I7:I128)</f>
        <v>1281087.1599999999</v>
      </c>
      <c r="L130" s="63"/>
      <c r="P130" s="87"/>
      <c r="Q130" s="60" t="s">
        <v>12</v>
      </c>
      <c r="R130" s="56"/>
      <c r="S130" s="56"/>
      <c r="T130" s="73">
        <f>SUM(T7:T128)</f>
        <v>0</v>
      </c>
    </row>
    <row r="131" spans="3:20" x14ac:dyDescent="0.25">
      <c r="E131" s="74" t="s">
        <v>103</v>
      </c>
      <c r="L131" s="63"/>
      <c r="P131" s="74">
        <v>1398908.21</v>
      </c>
    </row>
  </sheetData>
  <printOptions horizontalCentered="1"/>
  <pageMargins left="0.7" right="0.7" top="0.75" bottom="0.75" header="0.3" footer="0.3"/>
  <pageSetup orientation="landscape" r:id="rId1"/>
  <headerFooter>
    <oddHeader>&amp;L&amp;12BID # 21-06 Roadway Management/Various Locations</oddHeader>
    <oddFooter>&amp;R&amp;P</oddFooter>
  </headerFooter>
  <rowBreaks count="1" manualBreakCount="1">
    <brk id="4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Summary</vt:lpstr>
      <vt:lpstr>Year #1 Cost Est.</vt:lpstr>
      <vt:lpstr>Year #1 Bid Qtys</vt:lpstr>
      <vt:lpstr>Year #2 Cost Est.</vt:lpstr>
      <vt:lpstr>Year #2 Bid Qtys</vt:lpstr>
      <vt:lpstr>Year #3 Cost Est.</vt:lpstr>
      <vt:lpstr>Year #3 Bid Qtys</vt:lpstr>
      <vt:lpstr>Year #3 </vt:lpstr>
      <vt:lpstr>Sheet1</vt:lpstr>
      <vt:lpstr>'Year #2 Bid Qtys'!Print_Area</vt:lpstr>
      <vt:lpstr>'Year #3 Bid Qtys'!Print_Area</vt:lpstr>
      <vt:lpstr>'Year #3 Cost Est.'!Print_Area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Lento</dc:creator>
  <cp:lastModifiedBy>Domenic Lanzillotti</cp:lastModifiedBy>
  <cp:lastPrinted>2021-08-02T19:08:45Z</cp:lastPrinted>
  <dcterms:created xsi:type="dcterms:W3CDTF">2015-01-05T15:00:54Z</dcterms:created>
  <dcterms:modified xsi:type="dcterms:W3CDTF">2021-09-01T17:22:05Z</dcterms:modified>
</cp:coreProperties>
</file>